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경영정보팀\Desktop\공사 파일\9. 두류수영장 내진보강공사\회계팀 제출\"/>
    </mc:Choice>
  </mc:AlternateContent>
  <bookViews>
    <workbookView xWindow="5565" yWindow="255" windowWidth="22950" windowHeight="14880" tabRatio="713"/>
  </bookViews>
  <sheets>
    <sheet name="원가계산서" sheetId="3" r:id="rId1"/>
    <sheet name="공종별집계표" sheetId="10" r:id="rId2"/>
    <sheet name="공종별내역서" sheetId="9" r:id="rId3"/>
  </sheets>
  <definedNames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5251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8" i="10" l="1"/>
  <c r="G8" i="10" l="1"/>
  <c r="H8" i="10" s="1"/>
  <c r="I8" i="10"/>
  <c r="J8" i="10" s="1"/>
  <c r="G22" i="10"/>
  <c r="H22" i="10" s="1"/>
  <c r="I22" i="10"/>
  <c r="J22" i="10" s="1"/>
  <c r="I11" i="10"/>
  <c r="J11" i="10" s="1"/>
  <c r="I15" i="10"/>
  <c r="J15" i="10" s="1"/>
  <c r="I23" i="10"/>
  <c r="J23" i="10" s="1"/>
  <c r="G23" i="10"/>
  <c r="H23" i="10" s="1"/>
  <c r="E23" i="10"/>
  <c r="E22" i="10"/>
  <c r="I19" i="10"/>
  <c r="J19" i="10" s="1"/>
  <c r="G11" i="10"/>
  <c r="H11" i="10" s="1"/>
  <c r="E8" i="10"/>
  <c r="F8" i="10" s="1"/>
  <c r="L8" i="10" s="1"/>
  <c r="G15" i="10"/>
  <c r="H15" i="10" s="1"/>
  <c r="G13" i="10"/>
  <c r="H13" i="10" s="1"/>
  <c r="G17" i="10"/>
  <c r="H17" i="10" s="1"/>
  <c r="K8" i="10" l="1"/>
  <c r="I16" i="10"/>
  <c r="J16" i="10" s="1"/>
  <c r="I21" i="10"/>
  <c r="J21" i="10" s="1"/>
  <c r="K22" i="10"/>
  <c r="G7" i="10"/>
  <c r="H7" i="10" s="1"/>
  <c r="I9" i="10"/>
  <c r="J9" i="10" s="1"/>
  <c r="G9" i="10"/>
  <c r="H9" i="10" s="1"/>
  <c r="G19" i="10"/>
  <c r="H19" i="10" s="1"/>
  <c r="I13" i="10"/>
  <c r="J13" i="10" s="1"/>
  <c r="I17" i="10"/>
  <c r="J17" i="10" s="1"/>
  <c r="G14" i="10"/>
  <c r="H14" i="10" s="1"/>
  <c r="G18" i="10"/>
  <c r="H18" i="10" s="1"/>
  <c r="F23" i="10"/>
  <c r="L23" i="10" s="1"/>
  <c r="T23" i="10" s="1"/>
  <c r="K23" i="10"/>
  <c r="F22" i="10"/>
  <c r="L22" i="10" s="1"/>
  <c r="I14" i="10"/>
  <c r="J14" i="10" s="1"/>
  <c r="J18" i="10"/>
  <c r="G12" i="10" l="1"/>
  <c r="H12" i="10" s="1"/>
  <c r="G16" i="10"/>
  <c r="H16" i="10" s="1"/>
  <c r="G10" i="10"/>
  <c r="H10" i="10" s="1"/>
  <c r="G21" i="10"/>
  <c r="H21" i="10" s="1"/>
  <c r="I12" i="10"/>
  <c r="J12" i="10" s="1"/>
  <c r="I10" i="10"/>
  <c r="J10" i="10" s="1"/>
  <c r="G6" i="10" l="1"/>
  <c r="H6" i="10" s="1"/>
  <c r="G5" i="10" s="1"/>
  <c r="H5" i="10" s="1"/>
  <c r="E11" i="10" l="1"/>
  <c r="E8" i="3"/>
  <c r="H29" i="10"/>
  <c r="E16" i="3" l="1"/>
  <c r="E9" i="3"/>
  <c r="E10" i="3" s="1"/>
  <c r="E15" i="3"/>
  <c r="E14" i="3"/>
  <c r="E18" i="3" s="1"/>
  <c r="F11" i="10"/>
  <c r="L11" i="10" s="1"/>
  <c r="K11" i="10"/>
  <c r="E12" i="3" l="1"/>
  <c r="E13" i="3"/>
  <c r="E19" i="10"/>
  <c r="E14" i="10" l="1"/>
  <c r="F14" i="10" s="1"/>
  <c r="L14" i="10" s="1"/>
  <c r="F19" i="10"/>
  <c r="L19" i="10" s="1"/>
  <c r="K19" i="10"/>
  <c r="E13" i="10"/>
  <c r="K14" i="10" l="1"/>
  <c r="E18" i="10"/>
  <c r="E17" i="10"/>
  <c r="F13" i="10"/>
  <c r="L13" i="10" s="1"/>
  <c r="K13" i="10"/>
  <c r="F17" i="10" l="1"/>
  <c r="L17" i="10" s="1"/>
  <c r="K17" i="10"/>
  <c r="F18" i="10"/>
  <c r="L18" i="10" s="1"/>
  <c r="K18" i="10"/>
  <c r="E7" i="10"/>
  <c r="E15" i="10" l="1"/>
  <c r="E9" i="10"/>
  <c r="F7" i="10"/>
  <c r="F9" i="10" l="1"/>
  <c r="L9" i="10" s="1"/>
  <c r="K9" i="10"/>
  <c r="F15" i="10"/>
  <c r="L15" i="10" s="1"/>
  <c r="K15" i="10"/>
  <c r="E10" i="10" l="1"/>
  <c r="E21" i="10"/>
  <c r="F10" i="10" l="1"/>
  <c r="K10" i="10"/>
  <c r="F21" i="10"/>
  <c r="L21" i="10" s="1"/>
  <c r="K21" i="10"/>
  <c r="E12" i="10" l="1"/>
  <c r="L10" i="10"/>
  <c r="F12" i="10" l="1"/>
  <c r="K12" i="10"/>
  <c r="E16" i="10"/>
  <c r="F16" i="10" l="1"/>
  <c r="L16" i="10" s="1"/>
  <c r="K16" i="10"/>
  <c r="L12" i="10"/>
  <c r="E6" i="10"/>
  <c r="F6" i="10" l="1"/>
  <c r="I7" i="10" l="1"/>
  <c r="E5" i="10"/>
  <c r="F5" i="10" l="1"/>
  <c r="J7" i="10"/>
  <c r="K7" i="10"/>
  <c r="I6" i="10" l="1"/>
  <c r="L7" i="10"/>
  <c r="E4" i="3"/>
  <c r="E7" i="3" s="1"/>
  <c r="F29" i="10"/>
  <c r="E19" i="3" l="1"/>
  <c r="E17" i="3"/>
  <c r="J6" i="10"/>
  <c r="K6" i="10"/>
  <c r="I5" i="10" l="1"/>
  <c r="L6" i="10"/>
  <c r="J5" i="10" l="1"/>
  <c r="K5" i="10"/>
  <c r="E11" i="3" l="1"/>
  <c r="J29" i="10"/>
  <c r="L5" i="10"/>
  <c r="L29" i="10" s="1"/>
  <c r="E21" i="3" l="1"/>
  <c r="E22" i="3"/>
  <c r="E20" i="3"/>
  <c r="E23" i="3" l="1"/>
  <c r="E24" i="3" l="1"/>
</calcChain>
</file>

<file path=xl/sharedStrings.xml><?xml version="1.0" encoding="utf-8"?>
<sst xmlns="http://schemas.openxmlformats.org/spreadsheetml/2006/main" count="2083" uniqueCount="658">
  <si>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</si>
  <si>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</si>
  <si>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</si>
  <si>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</si>
  <si>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</si>
  <si>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</si>
  <si>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</si>
  <si>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</si>
  <si>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</si>
  <si>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</si>
  <si>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</si>
  <si>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</si>
  <si>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</si>
  <si>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</si>
  <si>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</si>
  <si>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</si>
  <si>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</si>
  <si>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</si>
  <si>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</si>
  <si>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</si>
  <si>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</si>
  <si>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</si>
  <si>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</si>
  <si>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</si>
  <si>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</si>
  <si>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</si>
  <si>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</si>
  <si>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</si>
  <si>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</si>
  <si>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</si>
  <si>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</si>
  <si>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</si>
  <si>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</si>
  <si>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</si>
  <si>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</si>
  <si>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</si>
  <si>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</si>
  <si>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</si>
  <si>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</si>
  <si>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</si>
  <si>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</si>
  <si>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</si>
  <si>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</si>
  <si>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</si>
  <si>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</si>
  <si>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</si>
  <si>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</si>
  <si>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</si>
  <si>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</si>
  <si>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</si>
  <si>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두류수영장 야외탈의동 내진보강공사</t>
  </si>
  <si>
    <t/>
  </si>
  <si>
    <t>01</t>
  </si>
  <si>
    <t>0101  내진보강</t>
  </si>
  <si>
    <t>0101</t>
  </si>
  <si>
    <t>010101  가  설  공  사</t>
  </si>
  <si>
    <t>010101</t>
  </si>
  <si>
    <t>콘테이너형 가설사무소 설치 및 해체</t>
  </si>
  <si>
    <t>3.0*6.0m, 3개월</t>
  </si>
  <si>
    <t>개소</t>
  </si>
  <si>
    <t>572A3139919A4237CE61EF1F7D0A87</t>
  </si>
  <si>
    <t>T</t>
  </si>
  <si>
    <t>F</t>
  </si>
  <si>
    <t>010101572A3139919A4237CE61EF1F7D0A87</t>
  </si>
  <si>
    <t>조립식가설울타리/E.G.I철판</t>
  </si>
  <si>
    <t>H=2.4, 3개월</t>
  </si>
  <si>
    <t>M</t>
  </si>
  <si>
    <t>572A3139A194CB410C81673420E540</t>
  </si>
  <si>
    <t>010101572A3139A194CB410C81673420E540</t>
  </si>
  <si>
    <t>비계주위 보호막 설치 및 해체</t>
  </si>
  <si>
    <t>PVC코팅, #1500, 1.8*1.8m</t>
  </si>
  <si>
    <t>M2</t>
  </si>
  <si>
    <t>572A3139A194F0F825F1D316986FFD</t>
  </si>
  <si>
    <t>010101572A3139A194F0F825F1D316986FFD</t>
  </si>
  <si>
    <t>안전난간대 설치 및 해체</t>
  </si>
  <si>
    <t>브라켓형 2단, 난간기둥 간격 1.5m이하</t>
  </si>
  <si>
    <t>572A3139A194F0F83611412AA1986D</t>
  </si>
  <si>
    <t>010101572A3139A194F0F83611412AA1986D</t>
  </si>
  <si>
    <t>브라켓형 2단, 난간기둥 간격 1.5m초과</t>
  </si>
  <si>
    <t>572A3139A194F0F83611412AA2A4C1</t>
  </si>
  <si>
    <t>010101572A3139A194F0F83611412AA2A4C1</t>
  </si>
  <si>
    <t>시스템비계</t>
  </si>
  <si>
    <t>10.0m이하, 3개월(발판1열)(계단설치해체비포함)</t>
  </si>
  <si>
    <t>572A3139A194E61E9BF17729374730</t>
  </si>
  <si>
    <t>010101572A3139A194E61E9BF17729374730</t>
  </si>
  <si>
    <t>건축물 현장정리</t>
  </si>
  <si>
    <t>리모델링</t>
  </si>
  <si>
    <t>572A3139F19CF5510E511003E6C8E7</t>
  </si>
  <si>
    <t>010101572A3139F19CF5510E511003E6C8E7</t>
  </si>
  <si>
    <t>건축물보양</t>
  </si>
  <si>
    <t>비닐</t>
  </si>
  <si>
    <t>572AD139B19CFB2A5B41490D5A03EA</t>
  </si>
  <si>
    <t>010101572AD139B19CFB2A5B41490D5A03EA</t>
  </si>
  <si>
    <t>[ 합           계 ]</t>
  </si>
  <si>
    <t>TOTAL</t>
  </si>
  <si>
    <t>010102  토 및 지정공사</t>
  </si>
  <si>
    <t>010102</t>
  </si>
  <si>
    <t>터파기/토사</t>
  </si>
  <si>
    <t>보통, 굴삭기 0.7m3 70%, 인력30%</t>
  </si>
  <si>
    <t>M3</t>
  </si>
  <si>
    <t>5705013C31968CC2786131ADAC28A3</t>
  </si>
  <si>
    <t>0101025705013C31968CC2786131ADAC28A3</t>
  </si>
  <si>
    <t>되메우기/토사, 두께 15cm</t>
  </si>
  <si>
    <t>보통, 굴삭기 0.7m3+래머 80kg</t>
  </si>
  <si>
    <t>5705013CE19726D0EAF1F9982558D9</t>
  </si>
  <si>
    <t>0101025705013CE19726D0EAF1F9982558D9</t>
  </si>
  <si>
    <t>010103  철근콘크리트공사</t>
  </si>
  <si>
    <t>010103</t>
  </si>
  <si>
    <t>레미콘</t>
  </si>
  <si>
    <t>레미콘, 대구, 25-24-120</t>
  </si>
  <si>
    <t>50011139419723CEB2F1ED150DDC1890267A43</t>
  </si>
  <si>
    <t>01010350011139419723CEB2F1ED150DDC1890267A43</t>
  </si>
  <si>
    <t>레미콘, 대구, 25-18-80</t>
  </si>
  <si>
    <t>50011139419723CEB2F1ED150DDC1890267B69</t>
  </si>
  <si>
    <t>01010350011139419723CEB2F1ED150DDC1890267B69</t>
  </si>
  <si>
    <t>레디믹스트콘크리트 인력운반 타설</t>
  </si>
  <si>
    <t>소형구조물</t>
  </si>
  <si>
    <t>572A613D619E999541E116D67A330E</t>
  </si>
  <si>
    <t>010103572A613D619E999541E116D67A330E</t>
  </si>
  <si>
    <t>무근구조물</t>
  </si>
  <si>
    <t>572A613D619E999541E11428DFE04E</t>
  </si>
  <si>
    <t>010103572A613D619E999541E11428DFE04E</t>
  </si>
  <si>
    <t>철근콘크리트용봉강</t>
  </si>
  <si>
    <t>이형봉강(SD350/400), HD-10</t>
  </si>
  <si>
    <t>TON</t>
  </si>
  <si>
    <t>5001113941973C52B1A12D76B8AC1B82DDDC3E</t>
  </si>
  <si>
    <t>0101035001113941973C52B1A12D76B8AC1B82DDDC3E</t>
  </si>
  <si>
    <t>이형봉강(SD350/400), HD-13</t>
  </si>
  <si>
    <t>5001113941973C52B1A12D76B8AC1B82DEE310</t>
  </si>
  <si>
    <t>0101035001113941973C52B1A12D76B8AC1B82DEE310</t>
  </si>
  <si>
    <t>철근 현장가공 및 현장조립</t>
  </si>
  <si>
    <t>Type-Ⅱ</t>
  </si>
  <si>
    <t>572A613D2190E091347174970342FF</t>
  </si>
  <si>
    <t>010103572A613D2190E091347174970342FF</t>
  </si>
  <si>
    <t>합판거푸집 설치 및 해체</t>
  </si>
  <si>
    <t>보통 4회, 수직고 7m까지</t>
  </si>
  <si>
    <t>572A613D11965D14F1C14A878D6A5A</t>
  </si>
  <si>
    <t>010103572A613D11965D14F1C14A878D6A5A</t>
  </si>
  <si>
    <t>철강설</t>
  </si>
  <si>
    <t>철강설, 고철, 작업설부산물</t>
  </si>
  <si>
    <t>502DF13E9195542C7D015327D349C3EE48FF3F</t>
  </si>
  <si>
    <t>010103502DF13E9195542C7D015327D349C3EE48FF3F</t>
  </si>
  <si>
    <t>010104  철  골  공  사</t>
  </si>
  <si>
    <t>010104</t>
  </si>
  <si>
    <t>H형강</t>
  </si>
  <si>
    <t>SS275, 200*200*8*12mm, 현장도착도</t>
  </si>
  <si>
    <t>5001113941973C52A7414572D380F4BC4E2DE6</t>
  </si>
  <si>
    <t>0101045001113941973C52A7414572D380F4BC4E2DE6</t>
  </si>
  <si>
    <t>일반구조용압연강판</t>
  </si>
  <si>
    <t>일반구조용압연강판, 4.5mm</t>
  </si>
  <si>
    <t>5001113941973C6316611CBC486D28638AA303</t>
  </si>
  <si>
    <t>0101045001113941973C6316611CBC486D28638AA303</t>
  </si>
  <si>
    <t>일반구조용압연강판, 9.0mm</t>
  </si>
  <si>
    <t>5001113941973C6316611CBC497E109903456A</t>
  </si>
  <si>
    <t>0101045001113941973C6316611CBC497E109903456A</t>
  </si>
  <si>
    <t>일반구조용압연강판, 12mm</t>
  </si>
  <si>
    <t>5001113941973C6316611CBC486D28638B4196</t>
  </si>
  <si>
    <t>0101045001113941973C6316611CBC486D28638B4196</t>
  </si>
  <si>
    <t>PC강선</t>
  </si>
  <si>
    <t>PC강선, ∮6.0mm</t>
  </si>
  <si>
    <t>kg</t>
  </si>
  <si>
    <t>50010138F19CB4C36D81CCC42CD27B086E7D3C</t>
  </si>
  <si>
    <t>01010450010138F19CB4C36D81CCC42CD27B086E7D3C</t>
  </si>
  <si>
    <t>고장력볼트</t>
  </si>
  <si>
    <t>고장력볼트, F10T, M20*60mm</t>
  </si>
  <si>
    <t>조</t>
  </si>
  <si>
    <t>50010138F19C8F0AF4E1DED5481418C87239F3</t>
  </si>
  <si>
    <t>01010450010138F19C8F0AF4E1DED5481418C87239F3</t>
  </si>
  <si>
    <t>철골 가공 조립(공장생산, 적은구조)</t>
  </si>
  <si>
    <t>Built up, 60ton 미만</t>
  </si>
  <si>
    <t>572A71335194CE7B2BB1AAB13627E9</t>
  </si>
  <si>
    <t>010104572A71335194CE7B2BB1AAB13627E9</t>
  </si>
  <si>
    <t>고장력 볼트 본조임 - 표준단가</t>
  </si>
  <si>
    <t>90본/t 미만</t>
  </si>
  <si>
    <t>572A7133319897D7802103AD17C7A1</t>
  </si>
  <si>
    <t>010104572A7133319897D7802103AD17C7A1</t>
  </si>
  <si>
    <t>철골세우기 - 표준단가</t>
  </si>
  <si>
    <t>6층 미만</t>
  </si>
  <si>
    <t>572A713331982CFD1AB113E9F9CBE0</t>
  </si>
  <si>
    <t>010104572A713331982CFD1AB113E9F9CBE0</t>
  </si>
  <si>
    <t>철골 세우기 - 크레인(타이어) 10ton</t>
  </si>
  <si>
    <t>기둥, 크레인 거더</t>
  </si>
  <si>
    <t>572A31398199D31A38E1141401B954</t>
  </si>
  <si>
    <t>010104572A31398199D31A38E1141401B954</t>
  </si>
  <si>
    <t>트럭 트랙터 및 평판트레일러</t>
  </si>
  <si>
    <t>30ton</t>
  </si>
  <si>
    <t>HR</t>
  </si>
  <si>
    <t>503E5133319C425A9D7136B47AB57610DCFBB192</t>
  </si>
  <si>
    <t>010104503E5133319C425A9D7136B47AB57610DCFBB192</t>
  </si>
  <si>
    <t>크레인(타이어)</t>
  </si>
  <si>
    <t>50ton</t>
  </si>
  <si>
    <t>503E5133319C425AF601649A42F02D76F96E57E5</t>
  </si>
  <si>
    <t>010104503E5133319C425AF601649A42F02D76F96E57E5</t>
  </si>
  <si>
    <t>HVU</t>
  </si>
  <si>
    <t>M20*330</t>
  </si>
  <si>
    <t>SET</t>
  </si>
  <si>
    <t>572A7133419A72A77B11F728CE8692</t>
  </si>
  <si>
    <t>010104572A7133419A72A77B11F728CE8692</t>
  </si>
  <si>
    <t>PC-BPB</t>
  </si>
  <si>
    <t>50010138F19C8F37FB31BE7D0A6F124B0035C3</t>
  </si>
  <si>
    <t>01010450010138F19C8F37FB31BE7D0A6F124B0035C3</t>
  </si>
  <si>
    <t>인발 테스트</t>
  </si>
  <si>
    <t>기본3공(출장비/보고서포함)</t>
  </si>
  <si>
    <t>50010138F19C8F37FB31BE7D0A6F124B0035C2</t>
  </si>
  <si>
    <t>01010450010138F19C8F37FB31BE7D0A6F124B0035C2</t>
  </si>
  <si>
    <t>앵커볼트</t>
  </si>
  <si>
    <t>M8*L65</t>
  </si>
  <si>
    <t>개</t>
  </si>
  <si>
    <t>50010138F19C8F0AF4F1E5CBFAD1E8B7C4960E</t>
  </si>
  <si>
    <t>01010450010138F19C8F0AF4F1E5CBFAD1E8B7C4960E</t>
  </si>
  <si>
    <t>앵커 볼트 설치</t>
  </si>
  <si>
    <t>∮16 이하</t>
  </si>
  <si>
    <t>572A7133419A72A77B11F729D07172</t>
  </si>
  <si>
    <t>010104572A7133419A72A77B11F729D07172</t>
  </si>
  <si>
    <t>스터드볼트 설치 / 수동용접</t>
  </si>
  <si>
    <t>M16*145</t>
  </si>
  <si>
    <t>572A7133419A7284A5D1E1183B648E</t>
  </si>
  <si>
    <t>010104572A7133419A7284A5D1E1183B648E</t>
  </si>
  <si>
    <t>주각부 무수축 모르타르 충전</t>
  </si>
  <si>
    <t>무수축모르타르, GP600</t>
  </si>
  <si>
    <t>572A7133319897C517A18917EB0BBA</t>
  </si>
  <si>
    <t>010104572A7133319897C517A18917EB0BBA</t>
  </si>
  <si>
    <t>에폭시 씰링</t>
  </si>
  <si>
    <t>572AA136D190BE8715213B1C3D8A99</t>
  </si>
  <si>
    <t>010104572AA136D190BE8715213B1C3D8A99</t>
  </si>
  <si>
    <t>콘크리트 치핑</t>
  </si>
  <si>
    <t>소형치핑장비활용</t>
  </si>
  <si>
    <t>572A613C219E799BA821AAAEE6BCED</t>
  </si>
  <si>
    <t>010104572A613C219E799BA821AAAEE6BCED</t>
  </si>
  <si>
    <t>콘크리트 보수, 보강</t>
  </si>
  <si>
    <t>고압물청소</t>
  </si>
  <si>
    <t>572AC13B919747518F610896375856</t>
  </si>
  <si>
    <t>010104572AC13B919747518F610896375856</t>
  </si>
  <si>
    <t>내화페인트</t>
  </si>
  <si>
    <t>1시간, 보</t>
  </si>
  <si>
    <t>㎡</t>
  </si>
  <si>
    <t>572A7133119D34AB25A1DCCA4639D0</t>
  </si>
  <si>
    <t>010104572A7133119D34AB25A1DCCA4639D0</t>
  </si>
  <si>
    <t>1시간, 기둥</t>
  </si>
  <si>
    <t>572A7133119D34AB25A1DB24236936</t>
  </si>
  <si>
    <t>010104572A7133119D34AB25A1DB24236936</t>
  </si>
  <si>
    <t>녹막이페인트(뿜칠)</t>
  </si>
  <si>
    <t>2회.1종</t>
  </si>
  <si>
    <t>572AC13B919747479401E93452464B</t>
  </si>
  <si>
    <t>010104572AC13B919747479401E93452464B</t>
  </si>
  <si>
    <t>유성페인트 롤러칠</t>
  </si>
  <si>
    <t>철재면, 2회 1급</t>
  </si>
  <si>
    <t>572AC13BA191AD673F112105993899</t>
  </si>
  <si>
    <t>010104572AC13BA191AD673F112105993899</t>
  </si>
  <si>
    <t>010105  판  넬  공  사</t>
  </si>
  <si>
    <t>010105</t>
  </si>
  <si>
    <t>그라스울 벽판넬</t>
  </si>
  <si>
    <t>T=100 (준불연,가등급)</t>
  </si>
  <si>
    <t>500111394197699832B1E577B5ABDF8AEAE6B5</t>
  </si>
  <si>
    <t>010105500111394197699832B1E577B5ABDF8AEAE6B5</t>
  </si>
  <si>
    <t>베이스찬넬</t>
  </si>
  <si>
    <t>500111394197699832B1E577B5ABDF8AEBF3CE</t>
  </si>
  <si>
    <t>010105500111394197699832B1E577B5ABDF8AEBF3CE</t>
  </si>
  <si>
    <t>탑찬넬</t>
  </si>
  <si>
    <t>500111394197699832B1E577B5ABDF8AEBF3CF</t>
  </si>
  <si>
    <t>010105500111394197699832B1E577B5ABDF8AEBF3CF</t>
  </si>
  <si>
    <t>코너후레싱</t>
  </si>
  <si>
    <t>500111394197699832B1E577B5ABDF8AEBF3CC</t>
  </si>
  <si>
    <t>010105500111394197699832B1E577B5ABDF8AEBF3CC</t>
  </si>
  <si>
    <t>샌드위치(단열)페널 설치 - 칸막이벽</t>
  </si>
  <si>
    <t>두께 50~100mm 기준</t>
  </si>
  <si>
    <t>572AD139D19FCA8FB88152552ADA37</t>
  </si>
  <si>
    <t>010105572AD139D19FCA8FB88152552ADA37</t>
  </si>
  <si>
    <t>010106  타  일  공  사</t>
  </si>
  <si>
    <t>010106</t>
  </si>
  <si>
    <t>논슬립 자기질타일</t>
  </si>
  <si>
    <t>자기질타일, 시유, 300*300*7mm</t>
  </si>
  <si>
    <t>50011139419707128A710428C180572F3E67E7</t>
  </si>
  <si>
    <t>01010650011139419707128A710428C180572F3E67E7</t>
  </si>
  <si>
    <t>자기질타일, 시유, 600*600*7mm</t>
  </si>
  <si>
    <t>50011139419707128A710428C180572F3E67E0</t>
  </si>
  <si>
    <t>01010650011139419707128A710428C180572F3E67E0</t>
  </si>
  <si>
    <t>타일 압착 붙이기(바탕 24mm+압 5mm)</t>
  </si>
  <si>
    <t>바닥, 300*300(타일C, 백색줄눈)</t>
  </si>
  <si>
    <t>572AF13ED1958A7157015150A880BE</t>
  </si>
  <si>
    <t>010106572AF13ED1958A7157015150A880BE</t>
  </si>
  <si>
    <t>타일 압착 붙이기(바탕 70mm+압 5mm)</t>
  </si>
  <si>
    <t>572AF13ED1958A7157015150A880BC</t>
  </si>
  <si>
    <t>010106572AF13ED1958A7157015150A880BC</t>
  </si>
  <si>
    <t>010107  목공사및수장공사</t>
  </si>
  <si>
    <t>010107</t>
  </si>
  <si>
    <t>인테리어필름</t>
  </si>
  <si>
    <t>방염</t>
  </si>
  <si>
    <t>5001113941975F32DC411425B21C13285C7D97</t>
  </si>
  <si>
    <t>0101075001113941975F32DC411425B21C13285C7D97</t>
  </si>
  <si>
    <t>불연천장재</t>
  </si>
  <si>
    <t>불연천장재, 아스텍스, 6*300*600mm</t>
  </si>
  <si>
    <t>5001113941975F32EEB139241287DD66B77252</t>
  </si>
  <si>
    <t>0101075001113941975F32EEB139241287DD66B77252</t>
  </si>
  <si>
    <t>텍스 설치</t>
  </si>
  <si>
    <t>572AD139C19D2C885051CA91EEE02E</t>
  </si>
  <si>
    <t>010107572AD139C19D2C885051CA91EEE02E</t>
  </si>
  <si>
    <t>열경화성수지천장판 설치</t>
  </si>
  <si>
    <t>SMC, 1.5*300*600mm</t>
  </si>
  <si>
    <t>572AD139C19D2C8847C149F1A1D6E5</t>
  </si>
  <si>
    <t>010107572AD139C19D2C8847C149F1A1D6E5</t>
  </si>
  <si>
    <t>재료 재사용</t>
  </si>
  <si>
    <t>572AD139C19D2C885051CA91EEE02C</t>
  </si>
  <si>
    <t>010107572AD139C19D2C885051CA91EEE02C</t>
  </si>
  <si>
    <t>010108  방  수  공  사</t>
  </si>
  <si>
    <t>010108</t>
  </si>
  <si>
    <t>폴리우레아 방수</t>
  </si>
  <si>
    <t>502DC1312196CF32CDE105B8BCE9C8FE3DE07B</t>
  </si>
  <si>
    <t>010108502DC1312196CF32CDE105B8BCE9C8FE3DE07B</t>
  </si>
  <si>
    <t>바탕처리</t>
  </si>
  <si>
    <t>방수층 긁어내기</t>
  </si>
  <si>
    <t>572AC13AB19971D0A2813A86EDB6A8</t>
  </si>
  <si>
    <t>010108572AC13AB19971D0A2813A86EDB6A8</t>
  </si>
  <si>
    <t>수밀코킹(실리콘)</t>
  </si>
  <si>
    <t>삼각, 15mm</t>
  </si>
  <si>
    <t>572AA136D190CF112AE185324DD149</t>
  </si>
  <si>
    <t>010108572AA136D190CF112AE185324DD149</t>
  </si>
  <si>
    <t>시멘트 액체방수</t>
  </si>
  <si>
    <t>바닥</t>
  </si>
  <si>
    <t>572AA13621964866F101026E8FD1BC</t>
  </si>
  <si>
    <t>010108572AA13621964866F101026E8FD1BC</t>
  </si>
  <si>
    <t>010109  지붕 및 홈통공사</t>
  </si>
  <si>
    <t>010109</t>
  </si>
  <si>
    <t>염화비닐 선홈통 설치</t>
  </si>
  <si>
    <t>75mm, VG1</t>
  </si>
  <si>
    <t>572A9130619943FBC841EFD56C3299</t>
  </si>
  <si>
    <t>010109572A9130619943FBC841EFD56C3299</t>
  </si>
  <si>
    <t>010110  금  속  공  사</t>
  </si>
  <si>
    <t>010110</t>
  </si>
  <si>
    <t>알루미늄 시트패널</t>
  </si>
  <si>
    <t>평판 t=3 불소수지</t>
  </si>
  <si>
    <t>500111394197699832B1E574E02ED7DEEB28F8</t>
  </si>
  <si>
    <t>010110500111394197699832B1E574E02ED7DEEB28F8</t>
  </si>
  <si>
    <t>그라스울 충전</t>
  </si>
  <si>
    <t>T=80</t>
  </si>
  <si>
    <t>572AD139B19CEAD627F1C056F33191</t>
  </si>
  <si>
    <t>010110572AD139B19CEAD627F1C056F33191</t>
  </si>
  <si>
    <t>와이어메시 바닥깔기</t>
  </si>
  <si>
    <t>#8-150*150</t>
  </si>
  <si>
    <t>572A8131919333C81501023088CABA</t>
  </si>
  <si>
    <t>010110572A8131919333C81501023088CABA</t>
  </si>
  <si>
    <t>환풍기설치</t>
  </si>
  <si>
    <t>300×300</t>
  </si>
  <si>
    <t>EA</t>
  </si>
  <si>
    <t>572AD139E19840235D81E798717558</t>
  </si>
  <si>
    <t>010110572AD139E19840235D81E798717558</t>
  </si>
  <si>
    <t>트랜치(스텐그레이팅)</t>
  </si>
  <si>
    <t>스테인리스, W300. I-25*5</t>
  </si>
  <si>
    <t>572A8131A19DEC360FC1ECF3797125</t>
  </si>
  <si>
    <t>010110572A8131A19DEC360FC1ECF3797125</t>
  </si>
  <si>
    <t>경량철골천정틀</t>
  </si>
  <si>
    <t>M-BAR, H:1m미만.(인써트 유)</t>
  </si>
  <si>
    <t>572A8131419B0DBD52A10019EE664F</t>
  </si>
  <si>
    <t>010110572A8131419B0DBD52A10019EE664F</t>
  </si>
  <si>
    <t>계단논슬립 설치(콘크리트계단)</t>
  </si>
  <si>
    <t>알루미늄 논슬립</t>
  </si>
  <si>
    <t>572AD139E19837C060B1AA15E0998D</t>
  </si>
  <si>
    <t>010110572AD139E19837C060B1AA15E0998D</t>
  </si>
  <si>
    <t>AL몰딩 설치</t>
  </si>
  <si>
    <t>W형, 15*15*15*15*1.0mm</t>
  </si>
  <si>
    <t>572AD13961949DF0F581FD5AD5B065</t>
  </si>
  <si>
    <t>010110572AD13961949DF0F581FD5AD5B065</t>
  </si>
  <si>
    <t>몰딩 설치</t>
  </si>
  <si>
    <t>ㄷ형, 15*30*15*1.3mm</t>
  </si>
  <si>
    <t>572AD13961949DF0F561CF5EB44EE1</t>
  </si>
  <si>
    <t>010110572AD13961949DF0F561CF5EB44EE1</t>
  </si>
  <si>
    <t>디자인형 울타리설치</t>
  </si>
  <si>
    <t>기존 재사용</t>
  </si>
  <si>
    <t>572A8131E19B7E2836219EAD4D1755</t>
  </si>
  <si>
    <t>010110572A8131E19B7E2836219EAD4D1755</t>
  </si>
  <si>
    <t>010111  미  장  공  사</t>
  </si>
  <si>
    <t>010111</t>
  </si>
  <si>
    <t>모르타르 바름</t>
  </si>
  <si>
    <t>바닥, 20mm</t>
  </si>
  <si>
    <t>572A513E819618FA72E1957F2946A9</t>
  </si>
  <si>
    <t>010111572A513E819618FA72E1957F2946A9</t>
  </si>
  <si>
    <t>미끄럼방지용 시공</t>
  </si>
  <si>
    <t>주문색상</t>
  </si>
  <si>
    <t>50010138C197B23732317A698CE22D558DAAF1</t>
  </si>
  <si>
    <t>01011150010138C197B23732317A698CE22D558DAAF1</t>
  </si>
  <si>
    <t>010112  창  호  공  사</t>
  </si>
  <si>
    <t>010112</t>
  </si>
  <si>
    <t>CAW01[내진보강]</t>
  </si>
  <si>
    <t>6.600 x 2.950 = 19.470</t>
  </si>
  <si>
    <t>572AE1387198866A25114410EEB647</t>
  </si>
  <si>
    <t>010112572AE1387198866A25114410EEB647</t>
  </si>
  <si>
    <t>PW01[내진보강]</t>
  </si>
  <si>
    <t>4.000 x 0.900 = 3.600</t>
  </si>
  <si>
    <t>572AE1387198866A25114410EEB645</t>
  </si>
  <si>
    <t>010112572AE1387198866A25114410EEB645</t>
  </si>
  <si>
    <t>SD01[내진보강]</t>
  </si>
  <si>
    <t>1.000 x 2.100 = 2.100</t>
  </si>
  <si>
    <t>572AE1387198866A25114410EEB643</t>
  </si>
  <si>
    <t>010112572AE1387198866A25114410EEB643</t>
  </si>
  <si>
    <t>SSD01[내진보강]</t>
  </si>
  <si>
    <t>1.500 x 2.825 = 4.237 (단열)</t>
  </si>
  <si>
    <t>572AE1387198866A25114410EEB641</t>
  </si>
  <si>
    <t>010112572AE1387198866A25114410EEB641</t>
  </si>
  <si>
    <t>SSD02[내진보강]</t>
  </si>
  <si>
    <t>6.600 x 2.850 = 18.810</t>
  </si>
  <si>
    <t>572AE1387198866A25114410EEB64F</t>
  </si>
  <si>
    <t>010112572AE1387198866A25114410EEB64F</t>
  </si>
  <si>
    <t>SSW01[내진보강]</t>
  </si>
  <si>
    <t>4.100 x 1.000 = 4.100 (방범창)</t>
  </si>
  <si>
    <t>572AE1387198866A25114410EEB76D</t>
  </si>
  <si>
    <t>010112572AE1387198866A25114410EEB76D</t>
  </si>
  <si>
    <t>단열세이프도어</t>
  </si>
  <si>
    <t>600*2100</t>
  </si>
  <si>
    <t>5001113941974EA0C6A1352B12C269369C91AF</t>
  </si>
  <si>
    <t>0101125001113941974EA0C6A1352B12C269369C91AF</t>
  </si>
  <si>
    <t>900*2100</t>
  </si>
  <si>
    <t>5001113941974EA0C6A1352B12C269369C91A0</t>
  </si>
  <si>
    <t>0101125001113941974EA0C6A1352B12C269369C91A0</t>
  </si>
  <si>
    <t>강화도어 손잡이</t>
  </si>
  <si>
    <t>50010138F19C8F376561D088676CEB4186D8DE</t>
  </si>
  <si>
    <t>01011250010138F19C8F376561D088676CEB4186D8DE</t>
  </si>
  <si>
    <t>플로어힌지</t>
  </si>
  <si>
    <t>플로어힌지, KS4호, 120kg, 강화유리문(K-8400)</t>
  </si>
  <si>
    <t>50010138F19C8F37A311A20A792FBA9BF3A091</t>
  </si>
  <si>
    <t>01011250010138F19C8F37A311A20A792FBA9BF3A091</t>
  </si>
  <si>
    <t>플로어힌지 설치</t>
  </si>
  <si>
    <t>재료비 별도</t>
  </si>
  <si>
    <t>572AE1380195B44AE0B12CACBB73EE</t>
  </si>
  <si>
    <t>010112572AE1380195B44AE0B12CACBB73EE</t>
  </si>
  <si>
    <t>도어클로저</t>
  </si>
  <si>
    <t>도어클로저, K-840, KS4호, 고급형, 60∼85kg</t>
  </si>
  <si>
    <t>5001113941974EA0C6B1DF25D843DD8394A1EA</t>
  </si>
  <si>
    <t>0101125001113941974EA0C6B1DF25D843DD8394A1EA</t>
  </si>
  <si>
    <t>피벗힌지</t>
  </si>
  <si>
    <t>피벗힌지, 100kg, 점검구용</t>
  </si>
  <si>
    <t>50010138F19C8F37A311A20A792FBA9BF3AC46</t>
  </si>
  <si>
    <t>01011250010138F19C8F37A311A20A792FBA9BF3AC46</t>
  </si>
  <si>
    <t>도어핸들</t>
  </si>
  <si>
    <t>레버</t>
  </si>
  <si>
    <t>50010138F19C8F376561D08866571A2DF61FB8</t>
  </si>
  <si>
    <t>01011250010138F19C8F376561D08866571A2DF61FB8</t>
  </si>
  <si>
    <t>도어록 설치 / 일반도어록 강재창호</t>
  </si>
  <si>
    <t>572AE13801958F21D801C8C72D1768</t>
  </si>
  <si>
    <t>010112572AE13801958F21D801C8C72D1768</t>
  </si>
  <si>
    <t>삼각, 10mm, 창호주위</t>
  </si>
  <si>
    <t>572AA136D190CF23A5B17E23C04383</t>
  </si>
  <si>
    <t>010112572AA136D190CF23A5B17E23C04383</t>
  </si>
  <si>
    <t>창호주위 발포우레탄 충전</t>
  </si>
  <si>
    <t>572AE1380195D73B19D17E5EF7FEE2</t>
  </si>
  <si>
    <t>010112572AE1380195D73B19D17E5EF7FEE2</t>
  </si>
  <si>
    <t>PVC방충망(백색)</t>
  </si>
  <si>
    <t>5001113941974EA0F3615801614479A3B6A4EB</t>
  </si>
  <si>
    <t>0101125001113941974EA0F3615801614479A3B6A4EB</t>
  </si>
  <si>
    <t>알루미늄 방충망</t>
  </si>
  <si>
    <t>P.J. 전용, 1000*1000</t>
  </si>
  <si>
    <t>5001113941974EA0C6A13400AEEE2687A797A3</t>
  </si>
  <si>
    <t>0101125001113941974EA0C6A13400AEEE2687A797A3</t>
  </si>
  <si>
    <t>010113  유  리  공  사</t>
  </si>
  <si>
    <t>010113</t>
  </si>
  <si>
    <t>강화유리</t>
  </si>
  <si>
    <t>강화유리, 투명, 12mm</t>
  </si>
  <si>
    <t>5001113941974EA0E18196712BDE1260386250</t>
  </si>
  <si>
    <t>0101135001113941974EA0E18196712BDE1260386250</t>
  </si>
  <si>
    <t>복층유리</t>
  </si>
  <si>
    <t>복층유리, 투명, 16mm</t>
  </si>
  <si>
    <t>5001113941974EA0E111669FCCE3969C3E2130</t>
  </si>
  <si>
    <t>0101135001113941974EA0E111669FCCE3969C3E2130</t>
  </si>
  <si>
    <t>투명로이복층유리 28mm(6+16A+6)</t>
  </si>
  <si>
    <t>투명+아르곤가스+투명로이</t>
  </si>
  <si>
    <t>5001113941974EA0E111669FCCE0DE72E753A9</t>
  </si>
  <si>
    <t>0101135001113941974EA0E111669FCCE0DE72E753A9</t>
  </si>
  <si>
    <t>창호유리설치 / 판유리</t>
  </si>
  <si>
    <t>유리두께 12mm 이하</t>
  </si>
  <si>
    <t>572AE1381196190821F1470855B63A</t>
  </si>
  <si>
    <t>010113572AE1381196190821F1470855B63A</t>
  </si>
  <si>
    <t>창호유리설치 / 복층유리</t>
  </si>
  <si>
    <t>유리두께 16mm 이하</t>
  </si>
  <si>
    <t>572AE138E193795B2BE14A876D975B</t>
  </si>
  <si>
    <t>010113572AE138E193795B2BE14A876D975B</t>
  </si>
  <si>
    <t>유리두께 28mm 이하</t>
  </si>
  <si>
    <t>572AE138E193795B2BE14A876D93E0</t>
  </si>
  <si>
    <t>010113572AE138E193795B2BE14A876D93E0</t>
  </si>
  <si>
    <t>유리주위 코킹</t>
  </si>
  <si>
    <t>5*5, 실리콘</t>
  </si>
  <si>
    <t>572AA136D190D97F7951411098242A</t>
  </si>
  <si>
    <t>010113572AA136D190D97F7951411098242A</t>
  </si>
  <si>
    <t>복층유리주위 코킹</t>
  </si>
  <si>
    <t>572AE138E193ECC56B916F0C5F7DF9</t>
  </si>
  <si>
    <t>010113572AE138E193ECC56B916F0C5F7DF9</t>
  </si>
  <si>
    <t>010114  칠    공    사</t>
  </si>
  <si>
    <t>010114</t>
  </si>
  <si>
    <t>바탕만들기+수성페인트 롤러칠</t>
  </si>
  <si>
    <t>내부, 2회 1급, con'c·mortar면</t>
  </si>
  <si>
    <t>572AC13BB1923F415F11CBDF0251F4</t>
  </si>
  <si>
    <t>010114572AC13BB1923F415F11CBDF0251F4</t>
  </si>
  <si>
    <t>친환경세라믹페인트(롤러칠)</t>
  </si>
  <si>
    <t>내벽 2회 칠, 모르타르면</t>
  </si>
  <si>
    <t>572AC13BB1923F415F11CBDD559D7E</t>
  </si>
  <si>
    <t>010114572AC13BB1923F415F11CBDD559D7E</t>
  </si>
  <si>
    <t>010115</t>
  </si>
  <si>
    <t>벽체 컷팅</t>
  </si>
  <si>
    <t>572A613D819954781A71A5B2AD39EF</t>
  </si>
  <si>
    <t>010115572A613D819954781A71A5B2AD39EF</t>
  </si>
  <si>
    <t>콘크리트구조물 헐기(소형장비)</t>
  </si>
  <si>
    <t>전기식, 무근</t>
  </si>
  <si>
    <t>572B31306190DBF3EC6116F848B186</t>
  </si>
  <si>
    <t>010115572B31306190DBF3EC6116F848B186</t>
  </si>
  <si>
    <t>콘크리트구조물 헐기(대형장비)</t>
  </si>
  <si>
    <t>장애물 미제거(기준높이 10m 이하)</t>
  </si>
  <si>
    <t>572B31306190DBF3EC510F8779DE6A</t>
  </si>
  <si>
    <t>010115572B31306190DBF3EC510F8779DE6A</t>
  </si>
  <si>
    <t>텍스, 합판 철거(천장)</t>
  </si>
  <si>
    <t>재사용</t>
  </si>
  <si>
    <t>572B31306190F6AC0A6100169BF102</t>
  </si>
  <si>
    <t>010115572B31306190F6AC0A6100169BF102</t>
  </si>
  <si>
    <t>샌드위치판넬 철거</t>
  </si>
  <si>
    <t>572B3130619060C53F71DA2E08286E</t>
  </si>
  <si>
    <t>010115572B3130619060C53F71DA2E08286E</t>
  </si>
  <si>
    <t>선홈통 철거</t>
  </si>
  <si>
    <t>572B3130619060C53F71DA2D636AF3</t>
  </si>
  <si>
    <t>010115572B3130619060C53F71DA2D636AF3</t>
  </si>
  <si>
    <t>타일 해체</t>
  </si>
  <si>
    <t>떠붙이기</t>
  </si>
  <si>
    <t>572B3130619060C53F613A11B5A3CA</t>
  </si>
  <si>
    <t>010115572B3130619060C53F613A11B5A3CA</t>
  </si>
  <si>
    <t>몰탈 철거</t>
  </si>
  <si>
    <t>572B3130619060C53F71DA2E055392</t>
  </si>
  <si>
    <t>010115572B3130619060C53F71DA2E055392</t>
  </si>
  <si>
    <t>창호 철거</t>
  </si>
  <si>
    <t>572B3130619060C53F71DA2D636BED</t>
  </si>
  <si>
    <t>010115572B3130619060C53F71DA2D636BED</t>
  </si>
  <si>
    <t>건설폐재류 상차비</t>
  </si>
  <si>
    <t>572A3139F19CF5636E217F6879B6EB</t>
  </si>
  <si>
    <t>010115572A3139F19CF5636E217F6879B6EB</t>
  </si>
  <si>
    <t>혼합건설폐기물 상차비</t>
  </si>
  <si>
    <t>(매립지반입대상 폐기물 포함)</t>
  </si>
  <si>
    <t>572A3139F19CF5636E217F6879B5C4</t>
  </si>
  <si>
    <t>010115572A3139F19CF5636E217F6879B5C4</t>
  </si>
  <si>
    <t>010116</t>
  </si>
  <si>
    <t>시멘트</t>
  </si>
  <si>
    <t>40kg</t>
  </si>
  <si>
    <t>포</t>
  </si>
  <si>
    <t>50011139419723CE85A16351D05E571F9D4FC6</t>
  </si>
  <si>
    <t>01011650011139419723CE85A16351D05E571F9D4FC6</t>
  </si>
  <si>
    <t>모래</t>
  </si>
  <si>
    <t>도착도</t>
  </si>
  <si>
    <t>502DF13E9195D98BE0C1448988E017BBEB863C</t>
  </si>
  <si>
    <t>010116502DF13E9195D98BE0C1448988E017BBEB863C</t>
  </si>
  <si>
    <t>시멘트운반</t>
  </si>
  <si>
    <t>L:10km, 덤프 8ton</t>
  </si>
  <si>
    <t>572B613BD194BB4A5C31818E17E43F</t>
  </si>
  <si>
    <t>010116572B613BD194BB4A5C31818E17E43F</t>
  </si>
  <si>
    <t>0102  건설폐기물처리비</t>
  </si>
  <si>
    <t>0102</t>
  </si>
  <si>
    <t>6</t>
  </si>
  <si>
    <t>폐콘크리트</t>
  </si>
  <si>
    <t>이물질이 없는 순수한 폐콘크리트</t>
  </si>
  <si>
    <t>572A3139F19CF56378B19637DBC30B</t>
  </si>
  <si>
    <t>0102572A3139F19CF56378B19637DBC30B</t>
  </si>
  <si>
    <t>건설폐재류</t>
  </si>
  <si>
    <t>가연성이 제거된 재활용이 가능한 혼합물</t>
  </si>
  <si>
    <t>572A3139F19CF56378B19637DBC15D</t>
  </si>
  <si>
    <t>0102572A3139F19CF56378B19637DBC15D</t>
  </si>
  <si>
    <t>혼합건설폐기물</t>
  </si>
  <si>
    <t>건설폐재류에 가연성 5% 이하 혼합</t>
  </si>
  <si>
    <t>572A3139F19CF56378B19637DCE90E</t>
  </si>
  <si>
    <t>0102572A3139F19CF56378B19637DCE90E</t>
  </si>
  <si>
    <t>불연성 건설폐기물에 가연성 5% 이하 혼합</t>
  </si>
  <si>
    <t>572A3139F19CF56378B19630AD1AE6</t>
  </si>
  <si>
    <t>0102572A3139F19CF56378B19630AD1AE6</t>
  </si>
  <si>
    <t>그 밖의 건설폐기물에 가연성 5% 이하 혼합</t>
  </si>
  <si>
    <t>572A3139F19CF56378B19631B1B757</t>
  </si>
  <si>
    <t>0102572A3139F19CF56378B19631B1B757</t>
  </si>
  <si>
    <t>건설폐재류 운반비</t>
  </si>
  <si>
    <t>24톤 덤프트럭, 30km</t>
  </si>
  <si>
    <t>572A3139F19CF5636E217F687890E8</t>
  </si>
  <si>
    <t>0102572A3139F19CF5636E217F687890E8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</si>
  <si>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</si>
  <si>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</si>
  <si>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</si>
  <si>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</si>
  <si>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</si>
  <si>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</si>
  <si>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</si>
  <si>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</si>
  <si>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</si>
  <si>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</si>
  <si>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</si>
  <si>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</si>
  <si>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</si>
  <si>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</si>
  <si>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</si>
  <si>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</si>
  <si>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</si>
  <si>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</si>
  <si>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</si>
  <si>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</si>
  <si>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</si>
  <si>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12.5%</t>
  </si>
  <si>
    <t>BS</t>
  </si>
  <si>
    <t>C2</t>
  </si>
  <si>
    <t>경              비</t>
  </si>
  <si>
    <t>C4</t>
  </si>
  <si>
    <t>산  재  보  험  료</t>
  </si>
  <si>
    <t>노무비 * 3.7%</t>
  </si>
  <si>
    <t>C5</t>
  </si>
  <si>
    <t>고  용  보  험  료</t>
  </si>
  <si>
    <t>노무비 * 1.01%</t>
  </si>
  <si>
    <t>C6</t>
  </si>
  <si>
    <t>국민  건강  보험료</t>
  </si>
  <si>
    <t>직접노무비 * 3.495%</t>
  </si>
  <si>
    <t>C7</t>
  </si>
  <si>
    <t>국민  연금  보험료</t>
  </si>
  <si>
    <t>직접노무비 * 4.5%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</si>
  <si>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</si>
  <si>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</si>
  <si>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</si>
  <si>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</si>
  <si>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</si>
  <si>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2.93%</t>
  </si>
  <si>
    <t>CB</t>
  </si>
  <si>
    <t>노인장기요양보험료</t>
  </si>
  <si>
    <t>건강보험료 * 12.27%</t>
  </si>
  <si>
    <t>CG</t>
  </si>
  <si>
    <t>기   타    경   비</t>
  </si>
  <si>
    <t>(재료비+노무비) * 7.8%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</si>
  <si>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</si>
  <si>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</si>
  <si>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</si>
  <si>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</si>
  <si>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</si>
  <si>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</si>
  <si>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</si>
  <si>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</si>
  <si>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</si>
  <si>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</si>
  <si>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</si>
  <si>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</si>
  <si>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</si>
  <si>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</si>
  <si>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</si>
  <si>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</si>
  <si>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</si>
  <si>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</si>
  <si>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</si>
  <si>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D4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</si>
  <si>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</si>
  <si>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</si>
  <si>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</si>
  <si>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</si>
  <si>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</si>
  <si>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</si>
  <si>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</si>
  <si>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</si>
  <si>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</si>
  <si>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</si>
  <si>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T=2 바닥</t>
    <phoneticPr fontId="1" type="noConversion"/>
  </si>
  <si>
    <t>공사명 : 두류수영장 야외탈의동 내진보강 및 시설물 보수공사</t>
    <phoneticPr fontId="1" type="noConversion"/>
  </si>
  <si>
    <t>공사명 : 두류수영장 야외탈의동 내진보강 및 시설물 보수공사</t>
    <phoneticPr fontId="1" type="noConversion"/>
  </si>
  <si>
    <t>010114  철  거  공  사</t>
    <phoneticPr fontId="1" type="noConversion"/>
  </si>
  <si>
    <t>010115  골  재  대</t>
    <phoneticPr fontId="1" type="noConversion"/>
  </si>
  <si>
    <t>010114  철  거  공  사</t>
    <phoneticPr fontId="1" type="noConversion"/>
  </si>
  <si>
    <t>(단수정리 391)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</si>
</sst>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176" formatCode="#,###"/>
    <numFmt numFmtId="177" formatCode="#,###;\-#,###;#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통화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31"/>
  <sheetViews>
    <sheetView tabSelected="1" view="pageBreakPreview" topLeftCell="B1" zoomScale="85" zoomScaleNormal="100" zoomScaleSheetLayoutView="85" workbookViewId="0">
      <pane xSplit="3" ySplit="3" topLeftCell="E4" activePane="bottomRight" state="frozen"/>
      <selection activeCell="A33" sqref="A33"/>
      <selection pane="topRight" activeCell="A33" sqref="A33"/>
      <selection pane="bottomLeft" activeCell="A33" sqref="A33"/>
      <selection pane="bottomRight" activeCell="E33" sqref="E33"/>
    </sheetView>
  </sheetViews>
  <sheetFormatPr defaultRowHeight="16.5" x14ac:dyDescent="0.3"/>
  <cols>
    <col min="1" max="1" width="0" hidden="1" customWidth="1"/>
    <col min="2" max="3" width="4.625" customWidth="1"/>
    <col min="4" max="4" width="37.5" customWidth="1"/>
    <col min="5" max="5" width="28.125" customWidth="1"/>
    <col min="6" max="6" width="60.625" customWidth="1"/>
    <col min="7" max="7" width="30.625" customWidth="1"/>
  </cols>
  <sheetData>
    <row r="1" spans="1:7" ht="24" customHeight="1" x14ac:dyDescent="0.3">
      <c r="B1" s="17" t="s">
        <v>573</v>
      </c>
      <c r="C1" s="17"/>
      <c r="D1" s="17"/>
      <c r="E1" s="17"/>
      <c r="F1" s="17"/>
      <c r="G1" s="17"/>
    </row>
    <row r="2" spans="1:7" ht="21.95" customHeight="1" x14ac:dyDescent="0.3">
      <c r="B2" s="18" t="s">
        <v>652</v>
      </c>
      <c r="C2" s="18"/>
      <c r="D2" s="18"/>
      <c r="E2" s="18"/>
      <c r="F2" s="19"/>
      <c r="G2" s="19"/>
    </row>
    <row r="3" spans="1:7" ht="21.95" customHeight="1" x14ac:dyDescent="0.3">
      <c r="B3" s="20" t="s">
        <v>574</v>
      </c>
      <c r="C3" s="20"/>
      <c r="D3" s="20"/>
      <c r="E3" s="15" t="s">
        <v>575</v>
      </c>
      <c r="F3" s="15" t="s">
        <v>576</v>
      </c>
      <c r="G3" s="15" t="s">
        <v>572</v>
      </c>
    </row>
    <row r="4" spans="1:7" ht="21.95" customHeight="1" x14ac:dyDescent="0.3">
      <c r="A4" s="1" t="s">
        <v>581</v>
      </c>
      <c r="B4" s="21" t="s">
        <v>577</v>
      </c>
      <c r="C4" s="21" t="s">
        <v>578</v>
      </c>
      <c r="D4" s="11" t="s">
        <v>582</v>
      </c>
      <c r="E4" s="12">
        <f>TRUNC(공종별집계표!F5, 0)</f>
        <v>0</v>
      </c>
      <c r="F4" s="10" t="s">
        <v>51</v>
      </c>
      <c r="G4" s="10" t="s">
        <v>51</v>
      </c>
    </row>
    <row r="5" spans="1:7" ht="21.95" customHeight="1" x14ac:dyDescent="0.3">
      <c r="A5" s="1" t="s">
        <v>583</v>
      </c>
      <c r="B5" s="21"/>
      <c r="C5" s="21"/>
      <c r="D5" s="11" t="s">
        <v>584</v>
      </c>
      <c r="E5" s="12">
        <v>0</v>
      </c>
      <c r="F5" s="10" t="s">
        <v>51</v>
      </c>
      <c r="G5" s="10" t="s">
        <v>51</v>
      </c>
    </row>
    <row r="6" spans="1:7" ht="21.95" customHeight="1" x14ac:dyDescent="0.3">
      <c r="A6" s="1" t="s">
        <v>585</v>
      </c>
      <c r="B6" s="21"/>
      <c r="C6" s="21"/>
      <c r="D6" s="11" t="s">
        <v>586</v>
      </c>
      <c r="E6" s="12">
        <v>0</v>
      </c>
      <c r="F6" s="10" t="s">
        <v>51</v>
      </c>
      <c r="G6" s="10" t="s">
        <v>51</v>
      </c>
    </row>
    <row r="7" spans="1:7" ht="21.95" customHeight="1" x14ac:dyDescent="0.3">
      <c r="A7" s="1" t="s">
        <v>587</v>
      </c>
      <c r="B7" s="21"/>
      <c r="C7" s="21"/>
      <c r="D7" s="11" t="s">
        <v>588</v>
      </c>
      <c r="E7" s="12">
        <f>TRUNC(E4+E5-E6, 0)</f>
        <v>0</v>
      </c>
      <c r="F7" s="10" t="s">
        <v>51</v>
      </c>
      <c r="G7" s="10" t="s">
        <v>51</v>
      </c>
    </row>
    <row r="8" spans="1:7" ht="21.95" customHeight="1" x14ac:dyDescent="0.3">
      <c r="A8" s="1" t="s">
        <v>589</v>
      </c>
      <c r="B8" s="21"/>
      <c r="C8" s="21" t="s">
        <v>579</v>
      </c>
      <c r="D8" s="11" t="s">
        <v>590</v>
      </c>
      <c r="E8" s="12">
        <f>TRUNC(공종별집계표!H5, 0)</f>
        <v>0</v>
      </c>
      <c r="F8" s="10" t="s">
        <v>51</v>
      </c>
      <c r="G8" s="10" t="s">
        <v>51</v>
      </c>
    </row>
    <row r="9" spans="1:7" ht="21.95" customHeight="1" x14ac:dyDescent="0.3">
      <c r="A9" s="1" t="s">
        <v>591</v>
      </c>
      <c r="B9" s="21"/>
      <c r="C9" s="21"/>
      <c r="D9" s="11" t="s">
        <v>592</v>
      </c>
      <c r="E9" s="12">
        <f>TRUNC(E8*0.125, 0)</f>
        <v>0</v>
      </c>
      <c r="F9" s="10" t="s">
        <v>593</v>
      </c>
      <c r="G9" s="10" t="s">
        <v>51</v>
      </c>
    </row>
    <row r="10" spans="1:7" ht="21.95" customHeight="1" x14ac:dyDescent="0.3">
      <c r="A10" s="1" t="s">
        <v>594</v>
      </c>
      <c r="B10" s="21"/>
      <c r="C10" s="21"/>
      <c r="D10" s="11" t="s">
        <v>588</v>
      </c>
      <c r="E10" s="12">
        <f>TRUNC(E8+E9, 0)</f>
        <v>0</v>
      </c>
      <c r="F10" s="10" t="s">
        <v>51</v>
      </c>
      <c r="G10" s="10" t="s">
        <v>51</v>
      </c>
    </row>
    <row r="11" spans="1:7" ht="21.95" customHeight="1" x14ac:dyDescent="0.3">
      <c r="A11" s="1" t="s">
        <v>595</v>
      </c>
      <c r="B11" s="21"/>
      <c r="C11" s="21" t="s">
        <v>580</v>
      </c>
      <c r="D11" s="11" t="s">
        <v>596</v>
      </c>
      <c r="E11" s="12">
        <f>TRUNC(공종별집계표!J5, 0)</f>
        <v>0</v>
      </c>
      <c r="F11" s="10" t="s">
        <v>51</v>
      </c>
      <c r="G11" s="10" t="s">
        <v>51</v>
      </c>
    </row>
    <row r="12" spans="1:7" ht="21.95" customHeight="1" x14ac:dyDescent="0.3">
      <c r="A12" s="1" t="s">
        <v>597</v>
      </c>
      <c r="B12" s="21"/>
      <c r="C12" s="21"/>
      <c r="D12" s="11" t="s">
        <v>598</v>
      </c>
      <c r="E12" s="12">
        <f>TRUNC(E10*0.037, 0)</f>
        <v>0</v>
      </c>
      <c r="F12" s="10" t="s">
        <v>599</v>
      </c>
      <c r="G12" s="10" t="s">
        <v>51</v>
      </c>
    </row>
    <row r="13" spans="1:7" ht="21.95" customHeight="1" x14ac:dyDescent="0.3">
      <c r="A13" s="1" t="s">
        <v>600</v>
      </c>
      <c r="B13" s="21"/>
      <c r="C13" s="21"/>
      <c r="D13" s="11" t="s">
        <v>601</v>
      </c>
      <c r="E13" s="12">
        <f>TRUNC(E10*0.0101, 0)</f>
        <v>0</v>
      </c>
      <c r="F13" s="10" t="s">
        <v>602</v>
      </c>
      <c r="G13" s="10" t="s">
        <v>51</v>
      </c>
    </row>
    <row r="14" spans="1:7" ht="21.95" customHeight="1" x14ac:dyDescent="0.3">
      <c r="A14" s="1" t="s">
        <v>603</v>
      </c>
      <c r="B14" s="21"/>
      <c r="C14" s="21"/>
      <c r="D14" s="11" t="s">
        <v>604</v>
      </c>
      <c r="E14" s="12">
        <f>TRUNC(E8*0.03495, 0)</f>
        <v>0</v>
      </c>
      <c r="F14" s="10" t="s">
        <v>605</v>
      </c>
      <c r="G14" s="10" t="s">
        <v>51</v>
      </c>
    </row>
    <row r="15" spans="1:7" ht="21.95" customHeight="1" x14ac:dyDescent="0.3">
      <c r="A15" s="1" t="s">
        <v>606</v>
      </c>
      <c r="B15" s="21"/>
      <c r="C15" s="21"/>
      <c r="D15" s="11" t="s">
        <v>607</v>
      </c>
      <c r="E15" s="12">
        <f>TRUNC(E8*0.045, 0)</f>
        <v>0</v>
      </c>
      <c r="F15" s="10" t="s">
        <v>608</v>
      </c>
      <c r="G15" s="10" t="s">
        <v>51</v>
      </c>
    </row>
    <row r="16" spans="1:7" ht="21.95" customHeight="1" x14ac:dyDescent="0.3">
      <c r="A16" s="1" t="s">
        <v>609</v>
      </c>
      <c r="B16" s="21"/>
      <c r="C16" s="21"/>
      <c r="D16" s="11" t="s">
        <v>610</v>
      </c>
      <c r="E16" s="12">
        <f>TRUNC(E8*0.023, 0)</f>
        <v>0</v>
      </c>
      <c r="F16" s="10" t="s">
        <v>611</v>
      </c>
      <c r="G16" s="10" t="s">
        <v>51</v>
      </c>
    </row>
    <row r="17" spans="1:7" ht="21.95" customHeight="1" x14ac:dyDescent="0.3">
      <c r="A17" s="1" t="s">
        <v>612</v>
      </c>
      <c r="B17" s="21"/>
      <c r="C17" s="21"/>
      <c r="D17" s="11" t="s">
        <v>613</v>
      </c>
      <c r="E17" s="12">
        <f>TRUNC((E7+E8+(0/1.1))*0.0293, 0)</f>
        <v>0</v>
      </c>
      <c r="F17" s="10" t="s">
        <v>614</v>
      </c>
      <c r="G17" s="10" t="s">
        <v>51</v>
      </c>
    </row>
    <row r="18" spans="1:7" ht="21.95" customHeight="1" x14ac:dyDescent="0.3">
      <c r="A18" s="1" t="s">
        <v>615</v>
      </c>
      <c r="B18" s="21"/>
      <c r="C18" s="21"/>
      <c r="D18" s="11" t="s">
        <v>616</v>
      </c>
      <c r="E18" s="12">
        <f>TRUNC(E14*0.1227, 0)</f>
        <v>0</v>
      </c>
      <c r="F18" s="10" t="s">
        <v>617</v>
      </c>
      <c r="G18" s="10" t="s">
        <v>51</v>
      </c>
    </row>
    <row r="19" spans="1:7" ht="21.95" customHeight="1" x14ac:dyDescent="0.3">
      <c r="A19" s="1" t="s">
        <v>618</v>
      </c>
      <c r="B19" s="21"/>
      <c r="C19" s="21"/>
      <c r="D19" s="11" t="s">
        <v>619</v>
      </c>
      <c r="E19" s="12">
        <f>TRUNC((E7+E10)*0.078, 0)</f>
        <v>0</v>
      </c>
      <c r="F19" s="10" t="s">
        <v>620</v>
      </c>
      <c r="G19" s="10" t="s">
        <v>51</v>
      </c>
    </row>
    <row r="20" spans="1:7" ht="21.95" customHeight="1" x14ac:dyDescent="0.3">
      <c r="A20" s="1" t="s">
        <v>621</v>
      </c>
      <c r="B20" s="21"/>
      <c r="C20" s="21"/>
      <c r="D20" s="11" t="s">
        <v>622</v>
      </c>
      <c r="E20" s="12">
        <f>TRUNC((E7+E8+E11)*0.005, 0)</f>
        <v>0</v>
      </c>
      <c r="F20" s="10" t="s">
        <v>623</v>
      </c>
      <c r="G20" s="10" t="s">
        <v>51</v>
      </c>
    </row>
    <row r="21" spans="1:7" ht="21.95" customHeight="1" x14ac:dyDescent="0.3">
      <c r="A21" s="1" t="s">
        <v>624</v>
      </c>
      <c r="B21" s="21"/>
      <c r="C21" s="21"/>
      <c r="D21" s="11" t="s">
        <v>625</v>
      </c>
      <c r="E21" s="12">
        <f>TRUNC((E7+E8+E11)*0.00081, 0)</f>
        <v>0</v>
      </c>
      <c r="F21" s="10" t="s">
        <v>626</v>
      </c>
      <c r="G21" s="10" t="s">
        <v>627</v>
      </c>
    </row>
    <row r="22" spans="1:7" ht="21.95" customHeight="1" x14ac:dyDescent="0.3">
      <c r="A22" s="1" t="s">
        <v>628</v>
      </c>
      <c r="B22" s="21"/>
      <c r="C22" s="21"/>
      <c r="D22" s="11" t="s">
        <v>629</v>
      </c>
      <c r="E22" s="12">
        <f>TRUNC((E7+E8+E11)*0.0007, 0)</f>
        <v>0</v>
      </c>
      <c r="F22" s="10" t="s">
        <v>630</v>
      </c>
      <c r="G22" s="10" t="s">
        <v>51</v>
      </c>
    </row>
    <row r="23" spans="1:7" ht="21.95" customHeight="1" x14ac:dyDescent="0.3">
      <c r="A23" s="1" t="s">
        <v>631</v>
      </c>
      <c r="B23" s="21"/>
      <c r="C23" s="21"/>
      <c r="D23" s="11" t="s">
        <v>588</v>
      </c>
      <c r="E23" s="12">
        <f>TRUNC(E11+E12+E13+E14+E15+E16+E17+E18+E19+E20+E21+E22, 0)</f>
        <v>0</v>
      </c>
      <c r="F23" s="10" t="s">
        <v>51</v>
      </c>
      <c r="G23" s="10" t="s">
        <v>51</v>
      </c>
    </row>
    <row r="24" spans="1:7" ht="21.95" customHeight="1" x14ac:dyDescent="0.3">
      <c r="A24" s="1" t="s">
        <v>632</v>
      </c>
      <c r="B24" s="22" t="s">
        <v>633</v>
      </c>
      <c r="C24" s="22"/>
      <c r="D24" s="23"/>
      <c r="E24" s="12">
        <f>TRUNC(E7+E10+E23, 0)</f>
        <v>0</v>
      </c>
      <c r="F24" s="10" t="s">
        <v>51</v>
      </c>
      <c r="G24" s="10" t="s">
        <v>51</v>
      </c>
    </row>
    <row r="25" spans="1:7" ht="21.95" customHeight="1" x14ac:dyDescent="0.3">
      <c r="A25" s="1" t="s">
        <v>634</v>
      </c>
      <c r="B25" s="22" t="s">
        <v>635</v>
      </c>
      <c r="C25" s="22"/>
      <c r="D25" s="23"/>
      <c r="E25" s="12"/>
      <c r="F25" s="10" t="s">
        <v>636</v>
      </c>
      <c r="G25" s="10" t="s">
        <v>51</v>
      </c>
    </row>
    <row r="26" spans="1:7" ht="21.95" customHeight="1" x14ac:dyDescent="0.3">
      <c r="A26" s="1" t="s">
        <v>637</v>
      </c>
      <c r="B26" s="22" t="s">
        <v>638</v>
      </c>
      <c r="C26" s="22"/>
      <c r="D26" s="23"/>
      <c r="E26" s="12"/>
      <c r="F26" s="10" t="s">
        <v>639</v>
      </c>
      <c r="G26" s="16" t="s">
        <v>657</v>
      </c>
    </row>
    <row r="27" spans="1:7" ht="21.95" customHeight="1" x14ac:dyDescent="0.3">
      <c r="A27" s="1" t="s">
        <v>640</v>
      </c>
      <c r="B27" s="22" t="s">
        <v>641</v>
      </c>
      <c r="C27" s="22"/>
      <c r="D27" s="23"/>
      <c r="E27" s="12"/>
      <c r="F27" s="10" t="s">
        <v>51</v>
      </c>
      <c r="G27" s="10" t="s">
        <v>51</v>
      </c>
    </row>
    <row r="28" spans="1:7" ht="21.95" customHeight="1" x14ac:dyDescent="0.3">
      <c r="A28" s="1" t="s">
        <v>642</v>
      </c>
      <c r="B28" s="22" t="s">
        <v>643</v>
      </c>
      <c r="C28" s="22"/>
      <c r="D28" s="23"/>
      <c r="E28" s="12"/>
      <c r="F28" s="10" t="s">
        <v>51</v>
      </c>
      <c r="G28" s="10" t="s">
        <v>51</v>
      </c>
    </row>
    <row r="29" spans="1:7" ht="21.95" customHeight="1" x14ac:dyDescent="0.3">
      <c r="A29" s="1" t="s">
        <v>644</v>
      </c>
      <c r="B29" s="22" t="s">
        <v>645</v>
      </c>
      <c r="C29" s="22"/>
      <c r="D29" s="23"/>
      <c r="E29" s="12"/>
      <c r="F29" s="10" t="s">
        <v>646</v>
      </c>
      <c r="G29" s="10" t="s">
        <v>51</v>
      </c>
    </row>
    <row r="30" spans="1:7" ht="21.95" customHeight="1" x14ac:dyDescent="0.3">
      <c r="A30" s="1" t="s">
        <v>647</v>
      </c>
      <c r="B30" s="22" t="s">
        <v>648</v>
      </c>
      <c r="C30" s="22"/>
      <c r="D30" s="23"/>
      <c r="E30" s="12"/>
      <c r="F30" s="10" t="s">
        <v>51</v>
      </c>
      <c r="G30" s="10" t="s">
        <v>51</v>
      </c>
    </row>
    <row r="31" spans="1:7" ht="21.95" customHeight="1" x14ac:dyDescent="0.3">
      <c r="A31" s="1" t="s">
        <v>649</v>
      </c>
      <c r="B31" s="22" t="s">
        <v>650</v>
      </c>
      <c r="C31" s="22"/>
      <c r="D31" s="23"/>
      <c r="E31" s="12"/>
      <c r="F31" s="10" t="s">
        <v>51</v>
      </c>
      <c r="G31" s="10" t="s">
        <v>51</v>
      </c>
    </row>
  </sheetData>
  <mergeCells count="16">
    <mergeCell ref="B30:D30"/>
    <mergeCell ref="B31:D31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rintOptions horizontalCentered="1"/>
  <pageMargins left="0.78740157480314998" right="0.196850393700787" top="0.39370078740157499" bottom="0.39370078740157499" header="0.196850393700787" footer="0"/>
  <pageSetup paperSize="9" scale="75" fitToHeight="0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"/>
  <sheetViews>
    <sheetView view="pageBreakPreview" zoomScale="85" zoomScaleNormal="100" zoomScaleSheetLayoutView="85" workbookViewId="0">
      <pane xSplit="4" ySplit="4" topLeftCell="E48" activePane="bottomRight" state="frozen"/>
      <selection activeCell="I18" sqref="I18"/>
      <selection pane="topRight" activeCell="I18" sqref="I18"/>
      <selection pane="bottomLeft" activeCell="I18" sqref="I18"/>
      <selection pane="bottomRight" activeCell="I18" sqref="I18"/>
    </sheetView>
  </sheetViews>
  <sheetFormatPr defaultRowHeight="27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7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20" ht="27" customHeight="1" x14ac:dyDescent="0.3">
      <c r="A2" s="25" t="s">
        <v>653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20" ht="27" customHeight="1" x14ac:dyDescent="0.3">
      <c r="A3" s="26" t="s">
        <v>1</v>
      </c>
      <c r="B3" s="26" t="s">
        <v>2</v>
      </c>
      <c r="C3" s="26" t="s">
        <v>3</v>
      </c>
      <c r="D3" s="26" t="s">
        <v>4</v>
      </c>
      <c r="E3" s="26" t="s">
        <v>5</v>
      </c>
      <c r="F3" s="26"/>
      <c r="G3" s="26" t="s">
        <v>8</v>
      </c>
      <c r="H3" s="26"/>
      <c r="I3" s="26" t="s">
        <v>9</v>
      </c>
      <c r="J3" s="26"/>
      <c r="K3" s="26" t="s">
        <v>10</v>
      </c>
      <c r="L3" s="26"/>
      <c r="M3" s="26" t="s">
        <v>11</v>
      </c>
      <c r="N3" s="28" t="s">
        <v>12</v>
      </c>
      <c r="O3" s="28" t="s">
        <v>13</v>
      </c>
      <c r="P3" s="28" t="s">
        <v>14</v>
      </c>
      <c r="Q3" s="28" t="s">
        <v>15</v>
      </c>
      <c r="R3" s="28" t="s">
        <v>16</v>
      </c>
      <c r="S3" s="28" t="s">
        <v>17</v>
      </c>
      <c r="T3" s="28" t="s">
        <v>18</v>
      </c>
    </row>
    <row r="4" spans="1:20" ht="27" customHeight="1" x14ac:dyDescent="0.3">
      <c r="A4" s="27"/>
      <c r="B4" s="27"/>
      <c r="C4" s="27"/>
      <c r="D4" s="27"/>
      <c r="E4" s="13" t="s">
        <v>6</v>
      </c>
      <c r="F4" s="13" t="s">
        <v>7</v>
      </c>
      <c r="G4" s="13" t="s">
        <v>6</v>
      </c>
      <c r="H4" s="13" t="s">
        <v>7</v>
      </c>
      <c r="I4" s="13" t="s">
        <v>6</v>
      </c>
      <c r="J4" s="13" t="s">
        <v>7</v>
      </c>
      <c r="K4" s="13" t="s">
        <v>6</v>
      </c>
      <c r="L4" s="13" t="s">
        <v>7</v>
      </c>
      <c r="M4" s="27"/>
      <c r="N4" s="28"/>
      <c r="O4" s="28"/>
      <c r="P4" s="28"/>
      <c r="Q4" s="28"/>
      <c r="R4" s="28"/>
      <c r="S4" s="28"/>
      <c r="T4" s="28"/>
    </row>
    <row r="5" spans="1:20" ht="27" customHeight="1" x14ac:dyDescent="0.3">
      <c r="A5" s="6" t="s">
        <v>50</v>
      </c>
      <c r="B5" s="6" t="s">
        <v>51</v>
      </c>
      <c r="C5" s="6" t="s">
        <v>51</v>
      </c>
      <c r="D5" s="7">
        <v>1</v>
      </c>
      <c r="E5" s="8">
        <f>F6</f>
        <v>0</v>
      </c>
      <c r="F5" s="8">
        <f t="shared" ref="F5:F23" si="0">E5*D5</f>
        <v>0</v>
      </c>
      <c r="G5" s="8">
        <f>H6</f>
        <v>0</v>
      </c>
      <c r="H5" s="8">
        <f t="shared" ref="H5:H23" si="1">G5*D5</f>
        <v>0</v>
      </c>
      <c r="I5" s="8">
        <f>J6</f>
        <v>0</v>
      </c>
      <c r="J5" s="8">
        <f t="shared" ref="J5:J23" si="2">I5*D5</f>
        <v>0</v>
      </c>
      <c r="K5" s="8">
        <f t="shared" ref="K5:K23" si="3">E5+G5+I5</f>
        <v>0</v>
      </c>
      <c r="L5" s="8">
        <f t="shared" ref="L5:L23" si="4">F5+H5+J5</f>
        <v>0</v>
      </c>
      <c r="M5" s="6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5"/>
    </row>
    <row r="6" spans="1:20" ht="27" customHeight="1" x14ac:dyDescent="0.3">
      <c r="A6" s="6" t="s">
        <v>53</v>
      </c>
      <c r="B6" s="6" t="s">
        <v>51</v>
      </c>
      <c r="C6" s="6" t="s">
        <v>51</v>
      </c>
      <c r="D6" s="7">
        <v>1</v>
      </c>
      <c r="E6" s="8">
        <f>F7+F8+F9+F10+F11+F12+F13+F14+F15+F16+F17+F18+F19+F20+F21+F22</f>
        <v>0</v>
      </c>
      <c r="F6" s="8">
        <f t="shared" si="0"/>
        <v>0</v>
      </c>
      <c r="G6" s="8">
        <f>H7+H8+H9+H10+H11+H12+H13+H14+H15+H16+H17+H18+H19+H20+H21+H22</f>
        <v>0</v>
      </c>
      <c r="H6" s="8">
        <f t="shared" si="1"/>
        <v>0</v>
      </c>
      <c r="I6" s="8">
        <f>J7+J8+J9+J10+J11+J12+J13+J14+J15+J16+J17+J18+J19+J20+J21+J22</f>
        <v>0</v>
      </c>
      <c r="J6" s="8">
        <f t="shared" si="2"/>
        <v>0</v>
      </c>
      <c r="K6" s="8">
        <f t="shared" si="3"/>
        <v>0</v>
      </c>
      <c r="L6" s="8">
        <f t="shared" si="4"/>
        <v>0</v>
      </c>
      <c r="M6" s="6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5"/>
    </row>
    <row r="7" spans="1:20" ht="27" customHeight="1" x14ac:dyDescent="0.3">
      <c r="A7" s="6" t="s">
        <v>55</v>
      </c>
      <c r="B7" s="6" t="s">
        <v>51</v>
      </c>
      <c r="C7" s="6" t="s">
        <v>51</v>
      </c>
      <c r="D7" s="7">
        <v>1</v>
      </c>
      <c r="E7" s="8">
        <f>공종별내역서!F29</f>
        <v>0</v>
      </c>
      <c r="F7" s="8">
        <f t="shared" si="0"/>
        <v>0</v>
      </c>
      <c r="G7" s="8">
        <f>공종별내역서!H29</f>
        <v>0</v>
      </c>
      <c r="H7" s="8">
        <f t="shared" si="1"/>
        <v>0</v>
      </c>
      <c r="I7" s="8">
        <f>공종별내역서!J29</f>
        <v>0</v>
      </c>
      <c r="J7" s="8">
        <f t="shared" si="2"/>
        <v>0</v>
      </c>
      <c r="K7" s="8">
        <f t="shared" si="3"/>
        <v>0</v>
      </c>
      <c r="L7" s="8">
        <f t="shared" si="4"/>
        <v>0</v>
      </c>
      <c r="M7" s="6" t="s">
        <v>51</v>
      </c>
      <c r="N7" s="2" t="s">
        <v>56</v>
      </c>
      <c r="O7" s="2" t="s">
        <v>51</v>
      </c>
      <c r="P7" s="2" t="s">
        <v>54</v>
      </c>
      <c r="Q7" s="2" t="s">
        <v>51</v>
      </c>
      <c r="R7" s="3">
        <v>3</v>
      </c>
      <c r="S7" s="2" t="s">
        <v>51</v>
      </c>
      <c r="T7" s="5"/>
    </row>
    <row r="8" spans="1:20" ht="27" customHeight="1" x14ac:dyDescent="0.3">
      <c r="A8" s="6" t="s">
        <v>95</v>
      </c>
      <c r="B8" s="6" t="s">
        <v>51</v>
      </c>
      <c r="C8" s="6" t="s">
        <v>51</v>
      </c>
      <c r="D8" s="7">
        <v>1</v>
      </c>
      <c r="E8" s="8">
        <f>공종별내역서!F55</f>
        <v>0</v>
      </c>
      <c r="F8" s="8">
        <f t="shared" si="0"/>
        <v>0</v>
      </c>
      <c r="G8" s="8">
        <f>공종별내역서!H55</f>
        <v>0</v>
      </c>
      <c r="H8" s="8">
        <f t="shared" si="1"/>
        <v>0</v>
      </c>
      <c r="I8" s="8">
        <f>공종별내역서!J55</f>
        <v>0</v>
      </c>
      <c r="J8" s="8">
        <f t="shared" si="2"/>
        <v>0</v>
      </c>
      <c r="K8" s="8">
        <f t="shared" si="3"/>
        <v>0</v>
      </c>
      <c r="L8" s="8">
        <f t="shared" si="4"/>
        <v>0</v>
      </c>
      <c r="M8" s="6" t="s">
        <v>51</v>
      </c>
      <c r="N8" s="2" t="s">
        <v>96</v>
      </c>
      <c r="O8" s="2" t="s">
        <v>51</v>
      </c>
      <c r="P8" s="2" t="s">
        <v>54</v>
      </c>
      <c r="Q8" s="2" t="s">
        <v>51</v>
      </c>
      <c r="R8" s="3">
        <v>3</v>
      </c>
      <c r="S8" s="2" t="s">
        <v>51</v>
      </c>
      <c r="T8" s="5"/>
    </row>
    <row r="9" spans="1:20" ht="27" customHeight="1" x14ac:dyDescent="0.3">
      <c r="A9" s="6" t="s">
        <v>106</v>
      </c>
      <c r="B9" s="6" t="s">
        <v>51</v>
      </c>
      <c r="C9" s="6" t="s">
        <v>51</v>
      </c>
      <c r="D9" s="7">
        <v>1</v>
      </c>
      <c r="E9" s="8">
        <f>공종별내역서!F81</f>
        <v>0</v>
      </c>
      <c r="F9" s="8">
        <f t="shared" si="0"/>
        <v>0</v>
      </c>
      <c r="G9" s="8">
        <f>공종별내역서!H81</f>
        <v>0</v>
      </c>
      <c r="H9" s="8">
        <f t="shared" si="1"/>
        <v>0</v>
      </c>
      <c r="I9" s="8">
        <f>공종별내역서!J81</f>
        <v>0</v>
      </c>
      <c r="J9" s="8">
        <f t="shared" si="2"/>
        <v>0</v>
      </c>
      <c r="K9" s="8">
        <f t="shared" si="3"/>
        <v>0</v>
      </c>
      <c r="L9" s="8">
        <f t="shared" si="4"/>
        <v>0</v>
      </c>
      <c r="M9" s="6" t="s">
        <v>51</v>
      </c>
      <c r="N9" s="2" t="s">
        <v>107</v>
      </c>
      <c r="O9" s="2" t="s">
        <v>51</v>
      </c>
      <c r="P9" s="2" t="s">
        <v>54</v>
      </c>
      <c r="Q9" s="2" t="s">
        <v>51</v>
      </c>
      <c r="R9" s="3">
        <v>3</v>
      </c>
      <c r="S9" s="2" t="s">
        <v>51</v>
      </c>
      <c r="T9" s="5"/>
    </row>
    <row r="10" spans="1:20" ht="27" customHeight="1" x14ac:dyDescent="0.3">
      <c r="A10" s="6" t="s">
        <v>142</v>
      </c>
      <c r="B10" s="6" t="s">
        <v>51</v>
      </c>
      <c r="C10" s="6" t="s">
        <v>51</v>
      </c>
      <c r="D10" s="7">
        <v>1</v>
      </c>
      <c r="E10" s="8">
        <f>공종별내역서!F133</f>
        <v>0</v>
      </c>
      <c r="F10" s="8">
        <f t="shared" si="0"/>
        <v>0</v>
      </c>
      <c r="G10" s="8">
        <f>공종별내역서!H133</f>
        <v>0</v>
      </c>
      <c r="H10" s="8">
        <f t="shared" si="1"/>
        <v>0</v>
      </c>
      <c r="I10" s="8">
        <f>공종별내역서!J133</f>
        <v>0</v>
      </c>
      <c r="J10" s="8">
        <f t="shared" si="2"/>
        <v>0</v>
      </c>
      <c r="K10" s="8">
        <f t="shared" si="3"/>
        <v>0</v>
      </c>
      <c r="L10" s="8">
        <f t="shared" si="4"/>
        <v>0</v>
      </c>
      <c r="M10" s="6" t="s">
        <v>51</v>
      </c>
      <c r="N10" s="2" t="s">
        <v>143</v>
      </c>
      <c r="O10" s="2" t="s">
        <v>51</v>
      </c>
      <c r="P10" s="2" t="s">
        <v>54</v>
      </c>
      <c r="Q10" s="2" t="s">
        <v>51</v>
      </c>
      <c r="R10" s="3">
        <v>3</v>
      </c>
      <c r="S10" s="2" t="s">
        <v>51</v>
      </c>
      <c r="T10" s="5"/>
    </row>
    <row r="11" spans="1:20" ht="27" customHeight="1" x14ac:dyDescent="0.3">
      <c r="A11" s="6" t="s">
        <v>249</v>
      </c>
      <c r="B11" s="6" t="s">
        <v>51</v>
      </c>
      <c r="C11" s="6" t="s">
        <v>51</v>
      </c>
      <c r="D11" s="7">
        <v>1</v>
      </c>
      <c r="E11" s="8">
        <f>공종별내역서!F159</f>
        <v>0</v>
      </c>
      <c r="F11" s="8">
        <f t="shared" si="0"/>
        <v>0</v>
      </c>
      <c r="G11" s="8">
        <f>공종별내역서!H159</f>
        <v>0</v>
      </c>
      <c r="H11" s="8">
        <f t="shared" si="1"/>
        <v>0</v>
      </c>
      <c r="I11" s="8">
        <f>공종별내역서!J159</f>
        <v>0</v>
      </c>
      <c r="J11" s="8">
        <f t="shared" si="2"/>
        <v>0</v>
      </c>
      <c r="K11" s="8">
        <f t="shared" si="3"/>
        <v>0</v>
      </c>
      <c r="L11" s="8">
        <f t="shared" si="4"/>
        <v>0</v>
      </c>
      <c r="M11" s="6" t="s">
        <v>51</v>
      </c>
      <c r="N11" s="2" t="s">
        <v>250</v>
      </c>
      <c r="O11" s="2" t="s">
        <v>51</v>
      </c>
      <c r="P11" s="2" t="s">
        <v>54</v>
      </c>
      <c r="Q11" s="2" t="s">
        <v>51</v>
      </c>
      <c r="R11" s="3">
        <v>3</v>
      </c>
      <c r="S11" s="2" t="s">
        <v>51</v>
      </c>
      <c r="T11" s="5"/>
    </row>
    <row r="12" spans="1:20" ht="27" customHeight="1" x14ac:dyDescent="0.3">
      <c r="A12" s="6" t="s">
        <v>268</v>
      </c>
      <c r="B12" s="6" t="s">
        <v>51</v>
      </c>
      <c r="C12" s="6" t="s">
        <v>51</v>
      </c>
      <c r="D12" s="7">
        <v>1</v>
      </c>
      <c r="E12" s="8">
        <f>공종별내역서!F185</f>
        <v>0</v>
      </c>
      <c r="F12" s="8">
        <f t="shared" si="0"/>
        <v>0</v>
      </c>
      <c r="G12" s="8">
        <f>공종별내역서!H185</f>
        <v>0</v>
      </c>
      <c r="H12" s="8">
        <f t="shared" si="1"/>
        <v>0</v>
      </c>
      <c r="I12" s="8">
        <f>공종별내역서!J185</f>
        <v>0</v>
      </c>
      <c r="J12" s="8">
        <f t="shared" si="2"/>
        <v>0</v>
      </c>
      <c r="K12" s="8">
        <f t="shared" si="3"/>
        <v>0</v>
      </c>
      <c r="L12" s="8">
        <f t="shared" si="4"/>
        <v>0</v>
      </c>
      <c r="M12" s="6" t="s">
        <v>51</v>
      </c>
      <c r="N12" s="2" t="s">
        <v>269</v>
      </c>
      <c r="O12" s="2" t="s">
        <v>51</v>
      </c>
      <c r="P12" s="2" t="s">
        <v>54</v>
      </c>
      <c r="Q12" s="2" t="s">
        <v>51</v>
      </c>
      <c r="R12" s="3">
        <v>3</v>
      </c>
      <c r="S12" s="2" t="s">
        <v>51</v>
      </c>
      <c r="T12" s="5"/>
    </row>
    <row r="13" spans="1:20" ht="27" customHeight="1" x14ac:dyDescent="0.3">
      <c r="A13" s="6" t="s">
        <v>284</v>
      </c>
      <c r="B13" s="6" t="s">
        <v>51</v>
      </c>
      <c r="C13" s="6" t="s">
        <v>51</v>
      </c>
      <c r="D13" s="7">
        <v>1</v>
      </c>
      <c r="E13" s="8">
        <f>공종별내역서!F211</f>
        <v>0</v>
      </c>
      <c r="F13" s="8">
        <f t="shared" si="0"/>
        <v>0</v>
      </c>
      <c r="G13" s="8">
        <f>공종별내역서!H211</f>
        <v>0</v>
      </c>
      <c r="H13" s="8">
        <f t="shared" si="1"/>
        <v>0</v>
      </c>
      <c r="I13" s="8">
        <f>공종별내역서!J211</f>
        <v>0</v>
      </c>
      <c r="J13" s="8">
        <f t="shared" si="2"/>
        <v>0</v>
      </c>
      <c r="K13" s="8">
        <f t="shared" si="3"/>
        <v>0</v>
      </c>
      <c r="L13" s="8">
        <f t="shared" si="4"/>
        <v>0</v>
      </c>
      <c r="M13" s="6" t="s">
        <v>51</v>
      </c>
      <c r="N13" s="2" t="s">
        <v>285</v>
      </c>
      <c r="O13" s="2" t="s">
        <v>51</v>
      </c>
      <c r="P13" s="2" t="s">
        <v>54</v>
      </c>
      <c r="Q13" s="2" t="s">
        <v>51</v>
      </c>
      <c r="R13" s="3">
        <v>3</v>
      </c>
      <c r="S13" s="2" t="s">
        <v>51</v>
      </c>
      <c r="T13" s="5"/>
    </row>
    <row r="14" spans="1:20" ht="27" customHeight="1" x14ac:dyDescent="0.3">
      <c r="A14" s="6" t="s">
        <v>304</v>
      </c>
      <c r="B14" s="6" t="s">
        <v>51</v>
      </c>
      <c r="C14" s="6" t="s">
        <v>51</v>
      </c>
      <c r="D14" s="7">
        <v>1</v>
      </c>
      <c r="E14" s="8">
        <f>공종별내역서!F237</f>
        <v>0</v>
      </c>
      <c r="F14" s="8">
        <f t="shared" si="0"/>
        <v>0</v>
      </c>
      <c r="G14" s="8">
        <f>공종별내역서!H237</f>
        <v>0</v>
      </c>
      <c r="H14" s="8">
        <f t="shared" si="1"/>
        <v>0</v>
      </c>
      <c r="I14" s="8">
        <f>공종별내역서!J237</f>
        <v>0</v>
      </c>
      <c r="J14" s="8">
        <f t="shared" si="2"/>
        <v>0</v>
      </c>
      <c r="K14" s="8">
        <f t="shared" si="3"/>
        <v>0</v>
      </c>
      <c r="L14" s="8">
        <f t="shared" si="4"/>
        <v>0</v>
      </c>
      <c r="M14" s="6" t="s">
        <v>51</v>
      </c>
      <c r="N14" s="2" t="s">
        <v>305</v>
      </c>
      <c r="O14" s="2" t="s">
        <v>51</v>
      </c>
      <c r="P14" s="2" t="s">
        <v>54</v>
      </c>
      <c r="Q14" s="2" t="s">
        <v>51</v>
      </c>
      <c r="R14" s="3">
        <v>3</v>
      </c>
      <c r="S14" s="2" t="s">
        <v>51</v>
      </c>
      <c r="T14" s="5"/>
    </row>
    <row r="15" spans="1:20" ht="27" customHeight="1" x14ac:dyDescent="0.3">
      <c r="A15" s="6" t="s">
        <v>321</v>
      </c>
      <c r="B15" s="6" t="s">
        <v>51</v>
      </c>
      <c r="C15" s="6" t="s">
        <v>51</v>
      </c>
      <c r="D15" s="7">
        <v>1</v>
      </c>
      <c r="E15" s="8">
        <f>공종별내역서!F263</f>
        <v>0</v>
      </c>
      <c r="F15" s="8">
        <f t="shared" si="0"/>
        <v>0</v>
      </c>
      <c r="G15" s="8">
        <f>공종별내역서!H263</f>
        <v>0</v>
      </c>
      <c r="H15" s="8">
        <f t="shared" si="1"/>
        <v>0</v>
      </c>
      <c r="I15" s="8">
        <f>공종별내역서!J263</f>
        <v>0</v>
      </c>
      <c r="J15" s="8">
        <f t="shared" si="2"/>
        <v>0</v>
      </c>
      <c r="K15" s="8">
        <f t="shared" si="3"/>
        <v>0</v>
      </c>
      <c r="L15" s="8">
        <f t="shared" si="4"/>
        <v>0</v>
      </c>
      <c r="M15" s="6" t="s">
        <v>51</v>
      </c>
      <c r="N15" s="2" t="s">
        <v>322</v>
      </c>
      <c r="O15" s="2" t="s">
        <v>51</v>
      </c>
      <c r="P15" s="2" t="s">
        <v>54</v>
      </c>
      <c r="Q15" s="2" t="s">
        <v>51</v>
      </c>
      <c r="R15" s="3">
        <v>3</v>
      </c>
      <c r="S15" s="2" t="s">
        <v>51</v>
      </c>
      <c r="T15" s="5"/>
    </row>
    <row r="16" spans="1:20" ht="27" customHeight="1" x14ac:dyDescent="0.3">
      <c r="A16" s="6" t="s">
        <v>327</v>
      </c>
      <c r="B16" s="6" t="s">
        <v>51</v>
      </c>
      <c r="C16" s="6" t="s">
        <v>51</v>
      </c>
      <c r="D16" s="7">
        <v>1</v>
      </c>
      <c r="E16" s="8">
        <f>공종별내역서!F289</f>
        <v>0</v>
      </c>
      <c r="F16" s="8">
        <f t="shared" si="0"/>
        <v>0</v>
      </c>
      <c r="G16" s="8">
        <f>공종별내역서!H289</f>
        <v>0</v>
      </c>
      <c r="H16" s="8">
        <f t="shared" si="1"/>
        <v>0</v>
      </c>
      <c r="I16" s="8">
        <f>공종별내역서!J289</f>
        <v>0</v>
      </c>
      <c r="J16" s="8">
        <f t="shared" si="2"/>
        <v>0</v>
      </c>
      <c r="K16" s="8">
        <f t="shared" si="3"/>
        <v>0</v>
      </c>
      <c r="L16" s="8">
        <f t="shared" si="4"/>
        <v>0</v>
      </c>
      <c r="M16" s="6" t="s">
        <v>51</v>
      </c>
      <c r="N16" s="2" t="s">
        <v>328</v>
      </c>
      <c r="O16" s="2" t="s">
        <v>51</v>
      </c>
      <c r="P16" s="2" t="s">
        <v>54</v>
      </c>
      <c r="Q16" s="2" t="s">
        <v>51</v>
      </c>
      <c r="R16" s="3">
        <v>3</v>
      </c>
      <c r="S16" s="2" t="s">
        <v>51</v>
      </c>
      <c r="T16" s="5"/>
    </row>
    <row r="17" spans="1:20" ht="27" customHeight="1" x14ac:dyDescent="0.3">
      <c r="A17" s="6" t="s">
        <v>370</v>
      </c>
      <c r="B17" s="6" t="s">
        <v>51</v>
      </c>
      <c r="C17" s="6" t="s">
        <v>51</v>
      </c>
      <c r="D17" s="7">
        <v>1</v>
      </c>
      <c r="E17" s="8">
        <f>공종별내역서!F315</f>
        <v>0</v>
      </c>
      <c r="F17" s="8">
        <f t="shared" si="0"/>
        <v>0</v>
      </c>
      <c r="G17" s="8">
        <f>공종별내역서!H315</f>
        <v>0</v>
      </c>
      <c r="H17" s="8">
        <f t="shared" si="1"/>
        <v>0</v>
      </c>
      <c r="I17" s="8">
        <f>공종별내역서!J315</f>
        <v>0</v>
      </c>
      <c r="J17" s="8">
        <f t="shared" si="2"/>
        <v>0</v>
      </c>
      <c r="K17" s="8">
        <f t="shared" si="3"/>
        <v>0</v>
      </c>
      <c r="L17" s="8">
        <f t="shared" si="4"/>
        <v>0</v>
      </c>
      <c r="M17" s="6" t="s">
        <v>51</v>
      </c>
      <c r="N17" s="2" t="s">
        <v>371</v>
      </c>
      <c r="O17" s="2" t="s">
        <v>51</v>
      </c>
      <c r="P17" s="2" t="s">
        <v>54</v>
      </c>
      <c r="Q17" s="2" t="s">
        <v>51</v>
      </c>
      <c r="R17" s="3">
        <v>3</v>
      </c>
      <c r="S17" s="2" t="s">
        <v>51</v>
      </c>
      <c r="T17" s="5"/>
    </row>
    <row r="18" spans="1:20" ht="27" customHeight="1" x14ac:dyDescent="0.3">
      <c r="A18" s="6" t="s">
        <v>380</v>
      </c>
      <c r="B18" s="6" t="s">
        <v>51</v>
      </c>
      <c r="C18" s="6" t="s">
        <v>51</v>
      </c>
      <c r="D18" s="7">
        <v>1</v>
      </c>
      <c r="E18" s="8">
        <f>공종별내역서!F341</f>
        <v>0</v>
      </c>
      <c r="F18" s="8">
        <f t="shared" si="0"/>
        <v>0</v>
      </c>
      <c r="G18" s="8">
        <f>공종별내역서!H341</f>
        <v>0</v>
      </c>
      <c r="H18" s="8">
        <f t="shared" si="1"/>
        <v>0</v>
      </c>
      <c r="I18" s="8">
        <f>공종별내역서!J341</f>
        <v>0</v>
      </c>
      <c r="J18" s="8">
        <f t="shared" si="2"/>
        <v>0</v>
      </c>
      <c r="K18" s="8">
        <f t="shared" si="3"/>
        <v>0</v>
      </c>
      <c r="L18" s="8">
        <f t="shared" si="4"/>
        <v>0</v>
      </c>
      <c r="M18" s="6" t="s">
        <v>51</v>
      </c>
      <c r="N18" s="2" t="s">
        <v>381</v>
      </c>
      <c r="O18" s="2" t="s">
        <v>51</v>
      </c>
      <c r="P18" s="2" t="s">
        <v>54</v>
      </c>
      <c r="Q18" s="2" t="s">
        <v>51</v>
      </c>
      <c r="R18" s="3">
        <v>3</v>
      </c>
      <c r="S18" s="2" t="s">
        <v>51</v>
      </c>
      <c r="T18" s="5"/>
    </row>
    <row r="19" spans="1:20" ht="27" customHeight="1" x14ac:dyDescent="0.3">
      <c r="A19" s="6" t="s">
        <v>452</v>
      </c>
      <c r="B19" s="6" t="s">
        <v>51</v>
      </c>
      <c r="C19" s="6" t="s">
        <v>51</v>
      </c>
      <c r="D19" s="7">
        <v>1</v>
      </c>
      <c r="E19" s="8">
        <f>공종별내역서!F367</f>
        <v>0</v>
      </c>
      <c r="F19" s="8">
        <f t="shared" si="0"/>
        <v>0</v>
      </c>
      <c r="G19" s="8">
        <f>공종별내역서!H367</f>
        <v>0</v>
      </c>
      <c r="H19" s="8">
        <f t="shared" si="1"/>
        <v>0</v>
      </c>
      <c r="I19" s="8">
        <f>공종별내역서!J367</f>
        <v>0</v>
      </c>
      <c r="J19" s="8">
        <f t="shared" si="2"/>
        <v>0</v>
      </c>
      <c r="K19" s="8">
        <f t="shared" si="3"/>
        <v>0</v>
      </c>
      <c r="L19" s="8">
        <f t="shared" si="4"/>
        <v>0</v>
      </c>
      <c r="M19" s="6" t="s">
        <v>51</v>
      </c>
      <c r="N19" s="2" t="s">
        <v>453</v>
      </c>
      <c r="O19" s="2" t="s">
        <v>51</v>
      </c>
      <c r="P19" s="2" t="s">
        <v>54</v>
      </c>
      <c r="Q19" s="2" t="s">
        <v>51</v>
      </c>
      <c r="R19" s="3">
        <v>3</v>
      </c>
      <c r="S19" s="2" t="s">
        <v>51</v>
      </c>
      <c r="T19" s="5"/>
    </row>
    <row r="20" spans="1:20" ht="27" hidden="1" customHeight="1" x14ac:dyDescent="0.3">
      <c r="A20" s="6" t="s">
        <v>484</v>
      </c>
      <c r="B20" s="6" t="s">
        <v>51</v>
      </c>
      <c r="C20" s="6" t="s">
        <v>51</v>
      </c>
      <c r="D20" s="7">
        <v>1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6" t="s">
        <v>51</v>
      </c>
      <c r="N20" s="2" t="s">
        <v>485</v>
      </c>
      <c r="O20" s="2" t="s">
        <v>51</v>
      </c>
      <c r="P20" s="2" t="s">
        <v>54</v>
      </c>
      <c r="Q20" s="2" t="s">
        <v>51</v>
      </c>
      <c r="R20" s="3">
        <v>3</v>
      </c>
      <c r="S20" s="2" t="s">
        <v>51</v>
      </c>
      <c r="T20" s="5"/>
    </row>
    <row r="21" spans="1:20" ht="27" customHeight="1" x14ac:dyDescent="0.3">
      <c r="A21" s="6" t="s">
        <v>654</v>
      </c>
      <c r="B21" s="6" t="s">
        <v>51</v>
      </c>
      <c r="C21" s="6" t="s">
        <v>51</v>
      </c>
      <c r="D21" s="7">
        <v>1</v>
      </c>
      <c r="E21" s="8">
        <f>공종별내역서!F419</f>
        <v>0</v>
      </c>
      <c r="F21" s="8">
        <f t="shared" si="0"/>
        <v>0</v>
      </c>
      <c r="G21" s="8">
        <f>공종별내역서!H419</f>
        <v>0</v>
      </c>
      <c r="H21" s="8">
        <f t="shared" si="1"/>
        <v>0</v>
      </c>
      <c r="I21" s="8">
        <f>공종별내역서!J419</f>
        <v>0</v>
      </c>
      <c r="J21" s="8">
        <f t="shared" si="2"/>
        <v>0</v>
      </c>
      <c r="K21" s="8">
        <f t="shared" si="3"/>
        <v>0</v>
      </c>
      <c r="L21" s="8">
        <f t="shared" si="4"/>
        <v>0</v>
      </c>
      <c r="M21" s="6" t="s">
        <v>51</v>
      </c>
      <c r="N21" s="2" t="s">
        <v>494</v>
      </c>
      <c r="O21" s="2" t="s">
        <v>51</v>
      </c>
      <c r="P21" s="2" t="s">
        <v>54</v>
      </c>
      <c r="Q21" s="2" t="s">
        <v>51</v>
      </c>
      <c r="R21" s="3">
        <v>3</v>
      </c>
      <c r="S21" s="2" t="s">
        <v>51</v>
      </c>
      <c r="T21" s="5"/>
    </row>
    <row r="22" spans="1:20" ht="27" customHeight="1" x14ac:dyDescent="0.3">
      <c r="A22" s="6" t="s">
        <v>655</v>
      </c>
      <c r="B22" s="6" t="s">
        <v>51</v>
      </c>
      <c r="C22" s="6" t="s">
        <v>51</v>
      </c>
      <c r="D22" s="7">
        <v>1</v>
      </c>
      <c r="E22" s="8">
        <f>공종별내역서!F445</f>
        <v>0</v>
      </c>
      <c r="F22" s="8">
        <f t="shared" si="0"/>
        <v>0</v>
      </c>
      <c r="G22" s="8">
        <f>공종별내역서!H445</f>
        <v>0</v>
      </c>
      <c r="H22" s="8">
        <f t="shared" si="1"/>
        <v>0</v>
      </c>
      <c r="I22" s="8">
        <f>공종별내역서!J445</f>
        <v>0</v>
      </c>
      <c r="J22" s="8">
        <f t="shared" si="2"/>
        <v>0</v>
      </c>
      <c r="K22" s="8">
        <f t="shared" si="3"/>
        <v>0</v>
      </c>
      <c r="L22" s="8">
        <f t="shared" si="4"/>
        <v>0</v>
      </c>
      <c r="M22" s="6" t="s">
        <v>51</v>
      </c>
      <c r="N22" s="2" t="s">
        <v>533</v>
      </c>
      <c r="O22" s="2" t="s">
        <v>51</v>
      </c>
      <c r="P22" s="2" t="s">
        <v>54</v>
      </c>
      <c r="Q22" s="2" t="s">
        <v>51</v>
      </c>
      <c r="R22" s="3">
        <v>3</v>
      </c>
      <c r="S22" s="2" t="s">
        <v>51</v>
      </c>
      <c r="T22" s="5"/>
    </row>
    <row r="23" spans="1:20" ht="27" customHeight="1" x14ac:dyDescent="0.3">
      <c r="A23" s="6" t="s">
        <v>547</v>
      </c>
      <c r="B23" s="6" t="s">
        <v>51</v>
      </c>
      <c r="C23" s="6" t="s">
        <v>51</v>
      </c>
      <c r="D23" s="7">
        <v>1</v>
      </c>
      <c r="E23" s="8">
        <f>공종별내역서!F471</f>
        <v>0</v>
      </c>
      <c r="F23" s="8">
        <f t="shared" si="0"/>
        <v>0</v>
      </c>
      <c r="G23" s="8">
        <f>공종별내역서!H471</f>
        <v>0</v>
      </c>
      <c r="H23" s="8">
        <f t="shared" si="1"/>
        <v>0</v>
      </c>
      <c r="I23" s="8">
        <f>공종별내역서!J471</f>
        <v>0</v>
      </c>
      <c r="J23" s="8">
        <f t="shared" si="2"/>
        <v>0</v>
      </c>
      <c r="K23" s="8">
        <f t="shared" si="3"/>
        <v>0</v>
      </c>
      <c r="L23" s="8">
        <f t="shared" si="4"/>
        <v>0</v>
      </c>
      <c r="M23" s="6" t="s">
        <v>51</v>
      </c>
      <c r="N23" s="2" t="s">
        <v>548</v>
      </c>
      <c r="O23" s="2" t="s">
        <v>51</v>
      </c>
      <c r="P23" s="2" t="s">
        <v>51</v>
      </c>
      <c r="Q23" s="2" t="s">
        <v>549</v>
      </c>
      <c r="R23" s="3">
        <v>2</v>
      </c>
      <c r="S23" s="2" t="s">
        <v>51</v>
      </c>
      <c r="T23" s="5">
        <f>L23*1</f>
        <v>0</v>
      </c>
    </row>
    <row r="24" spans="1:20" ht="27" customHeight="1" x14ac:dyDescent="0.3">
      <c r="A24" s="6"/>
      <c r="B24" s="6"/>
      <c r="C24" s="6"/>
      <c r="D24" s="7"/>
      <c r="E24" s="8"/>
      <c r="F24" s="8"/>
      <c r="G24" s="8"/>
      <c r="H24" s="8"/>
      <c r="I24" s="8"/>
      <c r="J24" s="8"/>
      <c r="K24" s="8"/>
      <c r="L24" s="8"/>
      <c r="M24" s="6"/>
      <c r="N24" s="2"/>
      <c r="O24" s="2"/>
      <c r="P24" s="2"/>
      <c r="Q24" s="2"/>
      <c r="R24" s="3"/>
      <c r="S24" s="2"/>
      <c r="T24" s="5"/>
    </row>
    <row r="25" spans="1:20" ht="27" customHeight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T25" s="4"/>
    </row>
    <row r="26" spans="1:20" ht="27" customHeigh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T26" s="4"/>
    </row>
    <row r="27" spans="1:20" ht="27" customHeigh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T27" s="4"/>
    </row>
    <row r="28" spans="1:20" ht="27" customHeight="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T28" s="4"/>
    </row>
    <row r="29" spans="1:20" ht="27" customHeight="1" x14ac:dyDescent="0.3">
      <c r="A29" s="6" t="s">
        <v>93</v>
      </c>
      <c r="B29" s="7"/>
      <c r="C29" s="7"/>
      <c r="D29" s="7"/>
      <c r="E29" s="7"/>
      <c r="F29" s="8">
        <f>F5</f>
        <v>0</v>
      </c>
      <c r="G29" s="7"/>
      <c r="H29" s="8">
        <f>H5</f>
        <v>0</v>
      </c>
      <c r="I29" s="7"/>
      <c r="J29" s="8">
        <f>J5</f>
        <v>0</v>
      </c>
      <c r="K29" s="7"/>
      <c r="L29" s="8">
        <f>L5</f>
        <v>0</v>
      </c>
      <c r="M29" s="7"/>
      <c r="T29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rintOptions horizontalCentered="1"/>
  <pageMargins left="0.78740157480314998" right="0.196850393700787" top="0.39370078740157499" bottom="0.39370078740157499" header="0.196850393700787" footer="0"/>
  <pageSetup paperSize="9" scale="65" fitToHeight="0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71"/>
  <sheetViews>
    <sheetView view="pageBreakPreview" zoomScale="70" zoomScaleNormal="100" zoomScaleSheetLayoutView="70" workbookViewId="0">
      <pane xSplit="4" ySplit="3" topLeftCell="E445" activePane="bottomRight" state="frozen"/>
      <selection activeCell="I18" sqref="I18"/>
      <selection pane="topRight" activeCell="I18" sqref="I18"/>
      <selection pane="bottomLeft" activeCell="I18" sqref="I18"/>
      <selection pane="bottomRight" activeCell="F434" sqref="F434"/>
    </sheetView>
  </sheetViews>
  <sheetFormatPr defaultRowHeight="27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7" customHeight="1" x14ac:dyDescent="0.3">
      <c r="A1" s="25" t="s">
        <v>653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48" ht="27" customHeight="1" x14ac:dyDescent="0.3">
      <c r="A2" s="26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26"/>
      <c r="G2" s="26" t="s">
        <v>8</v>
      </c>
      <c r="H2" s="26"/>
      <c r="I2" s="26" t="s">
        <v>9</v>
      </c>
      <c r="J2" s="26"/>
      <c r="K2" s="26" t="s">
        <v>10</v>
      </c>
      <c r="L2" s="26"/>
      <c r="M2" s="26" t="s">
        <v>11</v>
      </c>
      <c r="N2" s="28" t="s">
        <v>19</v>
      </c>
      <c r="O2" s="28" t="s">
        <v>13</v>
      </c>
      <c r="P2" s="28" t="s">
        <v>20</v>
      </c>
      <c r="Q2" s="28" t="s">
        <v>12</v>
      </c>
      <c r="R2" s="28" t="s">
        <v>21</v>
      </c>
      <c r="S2" s="28" t="s">
        <v>22</v>
      </c>
      <c r="T2" s="28" t="s">
        <v>23</v>
      </c>
      <c r="U2" s="28" t="s">
        <v>24</v>
      </c>
      <c r="V2" s="28" t="s">
        <v>25</v>
      </c>
      <c r="W2" s="28" t="s">
        <v>26</v>
      </c>
      <c r="X2" s="28" t="s">
        <v>27</v>
      </c>
      <c r="Y2" s="28" t="s">
        <v>28</v>
      </c>
      <c r="Z2" s="28" t="s">
        <v>29</v>
      </c>
      <c r="AA2" s="28" t="s">
        <v>30</v>
      </c>
      <c r="AB2" s="28" t="s">
        <v>31</v>
      </c>
      <c r="AC2" s="28" t="s">
        <v>32</v>
      </c>
      <c r="AD2" s="28" t="s">
        <v>33</v>
      </c>
      <c r="AE2" s="28" t="s">
        <v>34</v>
      </c>
      <c r="AF2" s="28" t="s">
        <v>35</v>
      </c>
      <c r="AG2" s="28" t="s">
        <v>36</v>
      </c>
      <c r="AH2" s="28" t="s">
        <v>37</v>
      </c>
      <c r="AI2" s="28" t="s">
        <v>38</v>
      </c>
      <c r="AJ2" s="28" t="s">
        <v>39</v>
      </c>
      <c r="AK2" s="28" t="s">
        <v>40</v>
      </c>
      <c r="AL2" s="28" t="s">
        <v>41</v>
      </c>
      <c r="AM2" s="28" t="s">
        <v>42</v>
      </c>
      <c r="AN2" s="28" t="s">
        <v>43</v>
      </c>
      <c r="AO2" s="28" t="s">
        <v>44</v>
      </c>
      <c r="AP2" s="28" t="s">
        <v>45</v>
      </c>
      <c r="AQ2" s="28" t="s">
        <v>46</v>
      </c>
      <c r="AR2" s="28" t="s">
        <v>47</v>
      </c>
      <c r="AS2" s="28" t="s">
        <v>15</v>
      </c>
      <c r="AT2" s="28" t="s">
        <v>16</v>
      </c>
      <c r="AU2" s="28" t="s">
        <v>48</v>
      </c>
      <c r="AV2" s="28" t="s">
        <v>49</v>
      </c>
    </row>
    <row r="3" spans="1:48" ht="27" customHeight="1" x14ac:dyDescent="0.3">
      <c r="A3" s="26"/>
      <c r="B3" s="26"/>
      <c r="C3" s="26"/>
      <c r="D3" s="26"/>
      <c r="E3" s="14" t="s">
        <v>6</v>
      </c>
      <c r="F3" s="14" t="s">
        <v>7</v>
      </c>
      <c r="G3" s="14" t="s">
        <v>6</v>
      </c>
      <c r="H3" s="14" t="s">
        <v>7</v>
      </c>
      <c r="I3" s="14" t="s">
        <v>6</v>
      </c>
      <c r="J3" s="14" t="s">
        <v>7</v>
      </c>
      <c r="K3" s="14" t="s">
        <v>6</v>
      </c>
      <c r="L3" s="14" t="s">
        <v>7</v>
      </c>
      <c r="M3" s="26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27" customHeight="1" x14ac:dyDescent="0.3">
      <c r="A4" s="6" t="s">
        <v>55</v>
      </c>
      <c r="B4" s="6" t="s">
        <v>51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3"/>
      <c r="O4" s="3"/>
      <c r="P4" s="3"/>
      <c r="Q4" s="2" t="s">
        <v>56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27" customHeight="1" x14ac:dyDescent="0.3">
      <c r="A5" s="6" t="s">
        <v>57</v>
      </c>
      <c r="B5" s="6" t="s">
        <v>58</v>
      </c>
      <c r="C5" s="6" t="s">
        <v>59</v>
      </c>
      <c r="D5" s="7">
        <v>1</v>
      </c>
      <c r="E5" s="9"/>
      <c r="F5" s="9"/>
      <c r="G5" s="9"/>
      <c r="H5" s="9"/>
      <c r="I5" s="9"/>
      <c r="J5" s="9"/>
      <c r="K5" s="9"/>
      <c r="L5" s="9"/>
      <c r="M5" s="6"/>
      <c r="N5" s="2" t="s">
        <v>60</v>
      </c>
      <c r="O5" s="2" t="s">
        <v>51</v>
      </c>
      <c r="P5" s="2" t="s">
        <v>51</v>
      </c>
      <c r="Q5" s="2" t="s">
        <v>56</v>
      </c>
      <c r="R5" s="2" t="s">
        <v>61</v>
      </c>
      <c r="S5" s="2" t="s">
        <v>62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63</v>
      </c>
      <c r="AV5" s="3">
        <v>9</v>
      </c>
    </row>
    <row r="6" spans="1:48" ht="27" customHeight="1" x14ac:dyDescent="0.3">
      <c r="A6" s="6" t="s">
        <v>64</v>
      </c>
      <c r="B6" s="6" t="s">
        <v>65</v>
      </c>
      <c r="C6" s="6" t="s">
        <v>66</v>
      </c>
      <c r="D6" s="7">
        <v>67</v>
      </c>
      <c r="E6" s="9"/>
      <c r="F6" s="9"/>
      <c r="G6" s="9"/>
      <c r="H6" s="9"/>
      <c r="I6" s="9"/>
      <c r="J6" s="9"/>
      <c r="K6" s="9"/>
      <c r="L6" s="9"/>
      <c r="M6" s="6"/>
      <c r="N6" s="2" t="s">
        <v>67</v>
      </c>
      <c r="O6" s="2" t="s">
        <v>51</v>
      </c>
      <c r="P6" s="2" t="s">
        <v>51</v>
      </c>
      <c r="Q6" s="2" t="s">
        <v>56</v>
      </c>
      <c r="R6" s="2" t="s">
        <v>61</v>
      </c>
      <c r="S6" s="2" t="s">
        <v>62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68</v>
      </c>
      <c r="AV6" s="3">
        <v>135</v>
      </c>
    </row>
    <row r="7" spans="1:48" ht="27" customHeight="1" x14ac:dyDescent="0.3">
      <c r="A7" s="6" t="s">
        <v>69</v>
      </c>
      <c r="B7" s="6" t="s">
        <v>70</v>
      </c>
      <c r="C7" s="6" t="s">
        <v>71</v>
      </c>
      <c r="D7" s="7">
        <v>54</v>
      </c>
      <c r="E7" s="9"/>
      <c r="F7" s="9"/>
      <c r="G7" s="9"/>
      <c r="H7" s="9"/>
      <c r="I7" s="9"/>
      <c r="J7" s="9"/>
      <c r="K7" s="9"/>
      <c r="L7" s="9"/>
      <c r="M7" s="6"/>
      <c r="N7" s="2" t="s">
        <v>72</v>
      </c>
      <c r="O7" s="2" t="s">
        <v>51</v>
      </c>
      <c r="P7" s="2" t="s">
        <v>51</v>
      </c>
      <c r="Q7" s="2" t="s">
        <v>56</v>
      </c>
      <c r="R7" s="2" t="s">
        <v>61</v>
      </c>
      <c r="S7" s="2" t="s">
        <v>62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73</v>
      </c>
      <c r="AV7" s="3">
        <v>5</v>
      </c>
    </row>
    <row r="8" spans="1:48" ht="27" customHeight="1" x14ac:dyDescent="0.3">
      <c r="A8" s="6" t="s">
        <v>74</v>
      </c>
      <c r="B8" s="6" t="s">
        <v>75</v>
      </c>
      <c r="C8" s="6" t="s">
        <v>66</v>
      </c>
      <c r="D8" s="7">
        <v>110</v>
      </c>
      <c r="E8" s="9"/>
      <c r="F8" s="9"/>
      <c r="G8" s="9"/>
      <c r="H8" s="9"/>
      <c r="I8" s="9"/>
      <c r="J8" s="9"/>
      <c r="K8" s="9"/>
      <c r="L8" s="9"/>
      <c r="M8" s="6"/>
      <c r="N8" s="2" t="s">
        <v>76</v>
      </c>
      <c r="O8" s="2" t="s">
        <v>51</v>
      </c>
      <c r="P8" s="2" t="s">
        <v>51</v>
      </c>
      <c r="Q8" s="2" t="s">
        <v>56</v>
      </c>
      <c r="R8" s="2" t="s">
        <v>61</v>
      </c>
      <c r="S8" s="2" t="s">
        <v>62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77</v>
      </c>
      <c r="AV8" s="3">
        <v>6</v>
      </c>
    </row>
    <row r="9" spans="1:48" ht="27" customHeight="1" x14ac:dyDescent="0.3">
      <c r="A9" s="6" t="s">
        <v>74</v>
      </c>
      <c r="B9" s="6" t="s">
        <v>78</v>
      </c>
      <c r="C9" s="6" t="s">
        <v>66</v>
      </c>
      <c r="D9" s="7">
        <v>110</v>
      </c>
      <c r="E9" s="9"/>
      <c r="F9" s="9"/>
      <c r="G9" s="9"/>
      <c r="H9" s="9"/>
      <c r="I9" s="9"/>
      <c r="J9" s="9"/>
      <c r="K9" s="9"/>
      <c r="L9" s="9"/>
      <c r="M9" s="6"/>
      <c r="N9" s="2" t="s">
        <v>79</v>
      </c>
      <c r="O9" s="2" t="s">
        <v>51</v>
      </c>
      <c r="P9" s="2" t="s">
        <v>51</v>
      </c>
      <c r="Q9" s="2" t="s">
        <v>56</v>
      </c>
      <c r="R9" s="2" t="s">
        <v>61</v>
      </c>
      <c r="S9" s="2" t="s">
        <v>62</v>
      </c>
      <c r="T9" s="2" t="s">
        <v>62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80</v>
      </c>
      <c r="AV9" s="3">
        <v>7</v>
      </c>
    </row>
    <row r="10" spans="1:48" ht="27" customHeight="1" x14ac:dyDescent="0.3">
      <c r="A10" s="6" t="s">
        <v>81</v>
      </c>
      <c r="B10" s="6" t="s">
        <v>82</v>
      </c>
      <c r="C10" s="6" t="s">
        <v>71</v>
      </c>
      <c r="D10" s="7">
        <v>79</v>
      </c>
      <c r="E10" s="9"/>
      <c r="F10" s="9"/>
      <c r="G10" s="9"/>
      <c r="H10" s="9"/>
      <c r="I10" s="9"/>
      <c r="J10" s="9"/>
      <c r="K10" s="9"/>
      <c r="L10" s="9"/>
      <c r="M10" s="6"/>
      <c r="N10" s="2" t="s">
        <v>83</v>
      </c>
      <c r="O10" s="2" t="s">
        <v>51</v>
      </c>
      <c r="P10" s="2" t="s">
        <v>51</v>
      </c>
      <c r="Q10" s="2" t="s">
        <v>56</v>
      </c>
      <c r="R10" s="2" t="s">
        <v>61</v>
      </c>
      <c r="S10" s="2" t="s">
        <v>62</v>
      </c>
      <c r="T10" s="2" t="s">
        <v>62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84</v>
      </c>
      <c r="AV10" s="3">
        <v>136</v>
      </c>
    </row>
    <row r="11" spans="1:48" ht="27" customHeight="1" x14ac:dyDescent="0.3">
      <c r="A11" s="6" t="s">
        <v>85</v>
      </c>
      <c r="B11" s="6" t="s">
        <v>86</v>
      </c>
      <c r="C11" s="6" t="s">
        <v>71</v>
      </c>
      <c r="D11" s="7">
        <v>700</v>
      </c>
      <c r="E11" s="9"/>
      <c r="F11" s="9"/>
      <c r="G11" s="9"/>
      <c r="H11" s="9"/>
      <c r="I11" s="9"/>
      <c r="J11" s="9"/>
      <c r="K11" s="9"/>
      <c r="L11" s="9"/>
      <c r="M11" s="6"/>
      <c r="N11" s="2" t="s">
        <v>87</v>
      </c>
      <c r="O11" s="2" t="s">
        <v>51</v>
      </c>
      <c r="P11" s="2" t="s">
        <v>51</v>
      </c>
      <c r="Q11" s="2" t="s">
        <v>56</v>
      </c>
      <c r="R11" s="2" t="s">
        <v>61</v>
      </c>
      <c r="S11" s="2" t="s">
        <v>62</v>
      </c>
      <c r="T11" s="2" t="s">
        <v>62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88</v>
      </c>
      <c r="AV11" s="3">
        <v>137</v>
      </c>
    </row>
    <row r="12" spans="1:48" ht="27" customHeight="1" x14ac:dyDescent="0.3">
      <c r="A12" s="6" t="s">
        <v>89</v>
      </c>
      <c r="B12" s="6" t="s">
        <v>90</v>
      </c>
      <c r="C12" s="6" t="s">
        <v>71</v>
      </c>
      <c r="D12" s="7">
        <v>444</v>
      </c>
      <c r="E12" s="9"/>
      <c r="F12" s="9"/>
      <c r="G12" s="9"/>
      <c r="H12" s="9"/>
      <c r="I12" s="9"/>
      <c r="J12" s="9"/>
      <c r="K12" s="9"/>
      <c r="L12" s="9"/>
      <c r="M12" s="6"/>
      <c r="N12" s="2" t="s">
        <v>91</v>
      </c>
      <c r="O12" s="2" t="s">
        <v>51</v>
      </c>
      <c r="P12" s="2" t="s">
        <v>51</v>
      </c>
      <c r="Q12" s="2" t="s">
        <v>56</v>
      </c>
      <c r="R12" s="2" t="s">
        <v>61</v>
      </c>
      <c r="S12" s="2" t="s">
        <v>62</v>
      </c>
      <c r="T12" s="2" t="s">
        <v>62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51</v>
      </c>
      <c r="AS12" s="2" t="s">
        <v>51</v>
      </c>
      <c r="AT12" s="3"/>
      <c r="AU12" s="2" t="s">
        <v>92</v>
      </c>
      <c r="AV12" s="3">
        <v>138</v>
      </c>
    </row>
    <row r="13" spans="1:48" ht="27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48" ht="27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48" ht="27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48" ht="27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48" ht="27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48" ht="27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48" ht="27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48" ht="27" customHeight="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48" ht="27" customHeight="1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48" ht="27" customHeight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48" ht="27" customHeight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48" ht="27" customHeight="1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48" ht="27" customHeight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48" ht="27" customHeigh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48" ht="27" customHeigh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1:48" ht="27" customHeight="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</row>
    <row r="29" spans="1:48" ht="27" customHeight="1" x14ac:dyDescent="0.3">
      <c r="A29" s="6" t="s">
        <v>93</v>
      </c>
      <c r="B29" s="7"/>
      <c r="C29" s="7"/>
      <c r="D29" s="7"/>
      <c r="E29" s="7"/>
      <c r="F29" s="9"/>
      <c r="G29" s="7"/>
      <c r="H29" s="9"/>
      <c r="I29" s="7"/>
      <c r="J29" s="9"/>
      <c r="K29" s="7"/>
      <c r="L29" s="9"/>
      <c r="M29" s="7"/>
      <c r="N29" t="s">
        <v>94</v>
      </c>
    </row>
    <row r="30" spans="1:48" ht="27" customHeight="1" x14ac:dyDescent="0.3">
      <c r="A30" s="6" t="s">
        <v>95</v>
      </c>
      <c r="B30" s="6" t="s">
        <v>51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3"/>
      <c r="O30" s="3"/>
      <c r="P30" s="3"/>
      <c r="Q30" s="2" t="s">
        <v>96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27" customHeight="1" x14ac:dyDescent="0.3">
      <c r="A31" s="6" t="s">
        <v>97</v>
      </c>
      <c r="B31" s="6" t="s">
        <v>98</v>
      </c>
      <c r="C31" s="6" t="s">
        <v>99</v>
      </c>
      <c r="D31" s="7">
        <v>9</v>
      </c>
      <c r="E31" s="9"/>
      <c r="F31" s="9"/>
      <c r="G31" s="9"/>
      <c r="H31" s="9"/>
      <c r="I31" s="9"/>
      <c r="J31" s="9"/>
      <c r="K31" s="9"/>
      <c r="L31" s="9"/>
      <c r="M31" s="6"/>
      <c r="N31" s="2" t="s">
        <v>100</v>
      </c>
      <c r="O31" s="2" t="s">
        <v>51</v>
      </c>
      <c r="P31" s="2" t="s">
        <v>51</v>
      </c>
      <c r="Q31" s="2" t="s">
        <v>96</v>
      </c>
      <c r="R31" s="2" t="s">
        <v>62</v>
      </c>
      <c r="S31" s="2" t="s">
        <v>61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101</v>
      </c>
      <c r="AV31" s="3">
        <v>139</v>
      </c>
    </row>
    <row r="32" spans="1:48" ht="27" customHeight="1" x14ac:dyDescent="0.3">
      <c r="A32" s="6" t="s">
        <v>102</v>
      </c>
      <c r="B32" s="6" t="s">
        <v>103</v>
      </c>
      <c r="C32" s="6" t="s">
        <v>99</v>
      </c>
      <c r="D32" s="7">
        <v>9</v>
      </c>
      <c r="E32" s="9"/>
      <c r="F32" s="9"/>
      <c r="G32" s="9"/>
      <c r="H32" s="9"/>
      <c r="I32" s="9"/>
      <c r="J32" s="9"/>
      <c r="K32" s="9"/>
      <c r="L32" s="9"/>
      <c r="M32" s="6"/>
      <c r="N32" s="2" t="s">
        <v>104</v>
      </c>
      <c r="O32" s="2" t="s">
        <v>51</v>
      </c>
      <c r="P32" s="2" t="s">
        <v>51</v>
      </c>
      <c r="Q32" s="2" t="s">
        <v>96</v>
      </c>
      <c r="R32" s="2" t="s">
        <v>62</v>
      </c>
      <c r="S32" s="2" t="s">
        <v>61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105</v>
      </c>
      <c r="AV32" s="3">
        <v>14</v>
      </c>
    </row>
    <row r="33" spans="1:13" ht="27" customHeight="1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3" ht="27" customHeight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 ht="27" customHeight="1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1:13" ht="27" customHeight="1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 ht="27" customHeight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ht="27" customHeight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</row>
    <row r="39" spans="1:13" ht="27" customHeight="1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1:13" ht="27" customHeight="1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1:13" ht="27" customHeight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1:13" ht="27" customHeigh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1:13" ht="27" customHeight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3" ht="27" customHeight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</row>
    <row r="45" spans="1:13" ht="27" customHeight="1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</row>
    <row r="46" spans="1:13" ht="27" customHeight="1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</row>
    <row r="47" spans="1:13" ht="27" customHeight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1:13" ht="27" customHeight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</row>
    <row r="49" spans="1:48" ht="27" customHeight="1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</row>
    <row r="50" spans="1:48" ht="27" customHeigh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1:48" ht="27" customHeight="1" x14ac:dyDescent="0.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1:48" ht="27" customHeight="1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</row>
    <row r="53" spans="1:48" ht="27" customHeight="1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1:48" ht="27" customHeight="1" x14ac:dyDescent="0.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1:48" ht="27" customHeight="1" x14ac:dyDescent="0.3">
      <c r="A55" s="6" t="s">
        <v>93</v>
      </c>
      <c r="B55" s="7"/>
      <c r="C55" s="7"/>
      <c r="D55" s="7"/>
      <c r="E55" s="7"/>
      <c r="F55" s="9"/>
      <c r="G55" s="7"/>
      <c r="H55" s="9"/>
      <c r="I55" s="7"/>
      <c r="J55" s="9"/>
      <c r="K55" s="7"/>
      <c r="L55" s="9"/>
      <c r="M55" s="7"/>
      <c r="N55" t="s">
        <v>94</v>
      </c>
    </row>
    <row r="56" spans="1:48" ht="27" customHeight="1" x14ac:dyDescent="0.3">
      <c r="A56" s="6" t="s">
        <v>106</v>
      </c>
      <c r="B56" s="6" t="s">
        <v>51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3"/>
      <c r="O56" s="3"/>
      <c r="P56" s="3"/>
      <c r="Q56" s="2" t="s">
        <v>107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27" customHeight="1" x14ac:dyDescent="0.3">
      <c r="A57" s="6" t="s">
        <v>108</v>
      </c>
      <c r="B57" s="6" t="s">
        <v>109</v>
      </c>
      <c r="C57" s="6" t="s">
        <v>99</v>
      </c>
      <c r="D57" s="7">
        <v>1</v>
      </c>
      <c r="E57" s="9"/>
      <c r="F57" s="9"/>
      <c r="G57" s="9"/>
      <c r="H57" s="9"/>
      <c r="I57" s="9"/>
      <c r="J57" s="9"/>
      <c r="K57" s="9"/>
      <c r="L57" s="9"/>
      <c r="M57" s="6"/>
      <c r="N57" s="2" t="s">
        <v>110</v>
      </c>
      <c r="O57" s="2" t="s">
        <v>51</v>
      </c>
      <c r="P57" s="2" t="s">
        <v>51</v>
      </c>
      <c r="Q57" s="2" t="s">
        <v>107</v>
      </c>
      <c r="R57" s="2" t="s">
        <v>62</v>
      </c>
      <c r="S57" s="2" t="s">
        <v>62</v>
      </c>
      <c r="T57" s="2" t="s">
        <v>61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111</v>
      </c>
      <c r="AV57" s="3">
        <v>20</v>
      </c>
    </row>
    <row r="58" spans="1:48" ht="27" customHeight="1" x14ac:dyDescent="0.3">
      <c r="A58" s="6" t="s">
        <v>108</v>
      </c>
      <c r="B58" s="6" t="s">
        <v>112</v>
      </c>
      <c r="C58" s="6" t="s">
        <v>99</v>
      </c>
      <c r="D58" s="7">
        <v>1</v>
      </c>
      <c r="E58" s="9"/>
      <c r="F58" s="9"/>
      <c r="G58" s="9"/>
      <c r="H58" s="9"/>
      <c r="I58" s="9"/>
      <c r="J58" s="9"/>
      <c r="K58" s="9"/>
      <c r="L58" s="9"/>
      <c r="M58" s="6"/>
      <c r="N58" s="2" t="s">
        <v>113</v>
      </c>
      <c r="O58" s="2" t="s">
        <v>51</v>
      </c>
      <c r="P58" s="2" t="s">
        <v>51</v>
      </c>
      <c r="Q58" s="2" t="s">
        <v>107</v>
      </c>
      <c r="R58" s="2" t="s">
        <v>62</v>
      </c>
      <c r="S58" s="2" t="s">
        <v>62</v>
      </c>
      <c r="T58" s="2" t="s">
        <v>61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51</v>
      </c>
      <c r="AS58" s="2" t="s">
        <v>51</v>
      </c>
      <c r="AT58" s="3"/>
      <c r="AU58" s="2" t="s">
        <v>114</v>
      </c>
      <c r="AV58" s="3">
        <v>19</v>
      </c>
    </row>
    <row r="59" spans="1:48" ht="27" customHeight="1" x14ac:dyDescent="0.3">
      <c r="A59" s="6" t="s">
        <v>115</v>
      </c>
      <c r="B59" s="6" t="s">
        <v>116</v>
      </c>
      <c r="C59" s="6" t="s">
        <v>99</v>
      </c>
      <c r="D59" s="7">
        <v>1</v>
      </c>
      <c r="E59" s="9"/>
      <c r="F59" s="9"/>
      <c r="G59" s="9"/>
      <c r="H59" s="9"/>
      <c r="I59" s="9"/>
      <c r="J59" s="9"/>
      <c r="K59" s="9"/>
      <c r="L59" s="9"/>
      <c r="M59" s="6"/>
      <c r="N59" s="2" t="s">
        <v>117</v>
      </c>
      <c r="O59" s="2" t="s">
        <v>51</v>
      </c>
      <c r="P59" s="2" t="s">
        <v>51</v>
      </c>
      <c r="Q59" s="2" t="s">
        <v>107</v>
      </c>
      <c r="R59" s="2" t="s">
        <v>61</v>
      </c>
      <c r="S59" s="2" t="s">
        <v>62</v>
      </c>
      <c r="T59" s="2" t="s">
        <v>62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51</v>
      </c>
      <c r="AS59" s="2" t="s">
        <v>51</v>
      </c>
      <c r="AT59" s="3"/>
      <c r="AU59" s="2" t="s">
        <v>118</v>
      </c>
      <c r="AV59" s="3">
        <v>140</v>
      </c>
    </row>
    <row r="60" spans="1:48" ht="27" customHeight="1" x14ac:dyDescent="0.3">
      <c r="A60" s="6" t="s">
        <v>115</v>
      </c>
      <c r="B60" s="6" t="s">
        <v>119</v>
      </c>
      <c r="C60" s="6" t="s">
        <v>99</v>
      </c>
      <c r="D60" s="7">
        <v>1</v>
      </c>
      <c r="E60" s="9"/>
      <c r="F60" s="9"/>
      <c r="G60" s="9"/>
      <c r="H60" s="9"/>
      <c r="I60" s="9"/>
      <c r="J60" s="9"/>
      <c r="K60" s="9"/>
      <c r="L60" s="9"/>
      <c r="M60" s="6"/>
      <c r="N60" s="2" t="s">
        <v>120</v>
      </c>
      <c r="O60" s="2" t="s">
        <v>51</v>
      </c>
      <c r="P60" s="2" t="s">
        <v>51</v>
      </c>
      <c r="Q60" s="2" t="s">
        <v>107</v>
      </c>
      <c r="R60" s="2" t="s">
        <v>61</v>
      </c>
      <c r="S60" s="2" t="s">
        <v>62</v>
      </c>
      <c r="T60" s="2" t="s">
        <v>62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51</v>
      </c>
      <c r="AS60" s="2" t="s">
        <v>51</v>
      </c>
      <c r="AT60" s="3"/>
      <c r="AU60" s="2" t="s">
        <v>121</v>
      </c>
      <c r="AV60" s="3">
        <v>23</v>
      </c>
    </row>
    <row r="61" spans="1:48" ht="27" customHeight="1" x14ac:dyDescent="0.3">
      <c r="A61" s="6" t="s">
        <v>122</v>
      </c>
      <c r="B61" s="6" t="s">
        <v>123</v>
      </c>
      <c r="C61" s="6" t="s">
        <v>124</v>
      </c>
      <c r="D61" s="7">
        <v>0.01</v>
      </c>
      <c r="E61" s="9"/>
      <c r="F61" s="9"/>
      <c r="G61" s="9"/>
      <c r="H61" s="9"/>
      <c r="I61" s="9"/>
      <c r="J61" s="9"/>
      <c r="K61" s="9"/>
      <c r="L61" s="9"/>
      <c r="M61" s="6"/>
      <c r="N61" s="2" t="s">
        <v>125</v>
      </c>
      <c r="O61" s="2" t="s">
        <v>51</v>
      </c>
      <c r="P61" s="2" t="s">
        <v>51</v>
      </c>
      <c r="Q61" s="2" t="s">
        <v>107</v>
      </c>
      <c r="R61" s="2" t="s">
        <v>62</v>
      </c>
      <c r="S61" s="2" t="s">
        <v>62</v>
      </c>
      <c r="T61" s="2" t="s">
        <v>61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51</v>
      </c>
      <c r="AS61" s="2" t="s">
        <v>51</v>
      </c>
      <c r="AT61" s="3"/>
      <c r="AU61" s="2" t="s">
        <v>126</v>
      </c>
      <c r="AV61" s="3">
        <v>17</v>
      </c>
    </row>
    <row r="62" spans="1:48" ht="27" customHeight="1" x14ac:dyDescent="0.3">
      <c r="A62" s="6" t="s">
        <v>122</v>
      </c>
      <c r="B62" s="6" t="s">
        <v>127</v>
      </c>
      <c r="C62" s="6" t="s">
        <v>124</v>
      </c>
      <c r="D62" s="7">
        <v>3.5000000000000003E-2</v>
      </c>
      <c r="E62" s="9"/>
      <c r="F62" s="9"/>
      <c r="G62" s="9"/>
      <c r="H62" s="9"/>
      <c r="I62" s="9"/>
      <c r="J62" s="9"/>
      <c r="K62" s="9"/>
      <c r="L62" s="9"/>
      <c r="M62" s="6"/>
      <c r="N62" s="2" t="s">
        <v>128</v>
      </c>
      <c r="O62" s="2" t="s">
        <v>51</v>
      </c>
      <c r="P62" s="2" t="s">
        <v>51</v>
      </c>
      <c r="Q62" s="2" t="s">
        <v>107</v>
      </c>
      <c r="R62" s="2" t="s">
        <v>62</v>
      </c>
      <c r="S62" s="2" t="s">
        <v>62</v>
      </c>
      <c r="T62" s="2" t="s">
        <v>61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51</v>
      </c>
      <c r="AS62" s="2" t="s">
        <v>51</v>
      </c>
      <c r="AT62" s="3"/>
      <c r="AU62" s="2" t="s">
        <v>129</v>
      </c>
      <c r="AV62" s="3">
        <v>18</v>
      </c>
    </row>
    <row r="63" spans="1:48" ht="27" customHeight="1" x14ac:dyDescent="0.3">
      <c r="A63" s="6" t="s">
        <v>130</v>
      </c>
      <c r="B63" s="6" t="s">
        <v>131</v>
      </c>
      <c r="C63" s="6" t="s">
        <v>124</v>
      </c>
      <c r="D63" s="7">
        <v>4.3999999999999997E-2</v>
      </c>
      <c r="E63" s="9"/>
      <c r="F63" s="9"/>
      <c r="G63" s="9"/>
      <c r="H63" s="9"/>
      <c r="I63" s="9"/>
      <c r="J63" s="9"/>
      <c r="K63" s="9"/>
      <c r="L63" s="9"/>
      <c r="M63" s="6"/>
      <c r="N63" s="2" t="s">
        <v>132</v>
      </c>
      <c r="O63" s="2" t="s">
        <v>51</v>
      </c>
      <c r="P63" s="2" t="s">
        <v>51</v>
      </c>
      <c r="Q63" s="2" t="s">
        <v>107</v>
      </c>
      <c r="R63" s="2" t="s">
        <v>61</v>
      </c>
      <c r="S63" s="2" t="s">
        <v>62</v>
      </c>
      <c r="T63" s="2" t="s">
        <v>62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51</v>
      </c>
      <c r="AS63" s="2" t="s">
        <v>51</v>
      </c>
      <c r="AT63" s="3"/>
      <c r="AU63" s="2" t="s">
        <v>133</v>
      </c>
      <c r="AV63" s="3">
        <v>22</v>
      </c>
    </row>
    <row r="64" spans="1:48" ht="27" customHeight="1" x14ac:dyDescent="0.3">
      <c r="A64" s="6" t="s">
        <v>134</v>
      </c>
      <c r="B64" s="6" t="s">
        <v>135</v>
      </c>
      <c r="C64" s="6" t="s">
        <v>71</v>
      </c>
      <c r="D64" s="7">
        <v>3</v>
      </c>
      <c r="E64" s="9"/>
      <c r="F64" s="9"/>
      <c r="G64" s="9"/>
      <c r="H64" s="9"/>
      <c r="I64" s="9"/>
      <c r="J64" s="9"/>
      <c r="K64" s="9"/>
      <c r="L64" s="9"/>
      <c r="M64" s="6"/>
      <c r="N64" s="2" t="s">
        <v>136</v>
      </c>
      <c r="O64" s="2" t="s">
        <v>51</v>
      </c>
      <c r="P64" s="2" t="s">
        <v>51</v>
      </c>
      <c r="Q64" s="2" t="s">
        <v>107</v>
      </c>
      <c r="R64" s="2" t="s">
        <v>61</v>
      </c>
      <c r="S64" s="2" t="s">
        <v>62</v>
      </c>
      <c r="T64" s="2" t="s">
        <v>62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51</v>
      </c>
      <c r="AS64" s="2" t="s">
        <v>51</v>
      </c>
      <c r="AT64" s="3"/>
      <c r="AU64" s="2" t="s">
        <v>137</v>
      </c>
      <c r="AV64" s="3">
        <v>21</v>
      </c>
    </row>
    <row r="65" spans="1:48" ht="27" customHeight="1" x14ac:dyDescent="0.3">
      <c r="A65" s="6" t="s">
        <v>138</v>
      </c>
      <c r="B65" s="6" t="s">
        <v>139</v>
      </c>
      <c r="C65" s="6" t="s">
        <v>124</v>
      </c>
      <c r="D65" s="7">
        <v>-1E-3</v>
      </c>
      <c r="E65" s="9"/>
      <c r="F65" s="9"/>
      <c r="G65" s="9"/>
      <c r="H65" s="9"/>
      <c r="I65" s="9"/>
      <c r="J65" s="9"/>
      <c r="K65" s="9"/>
      <c r="L65" s="9"/>
      <c r="M65" s="6"/>
      <c r="N65" s="2" t="s">
        <v>140</v>
      </c>
      <c r="O65" s="2" t="s">
        <v>51</v>
      </c>
      <c r="P65" s="2" t="s">
        <v>51</v>
      </c>
      <c r="Q65" s="2" t="s">
        <v>107</v>
      </c>
      <c r="R65" s="2" t="s">
        <v>62</v>
      </c>
      <c r="S65" s="2" t="s">
        <v>62</v>
      </c>
      <c r="T65" s="2" t="s">
        <v>61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51</v>
      </c>
      <c r="AS65" s="2" t="s">
        <v>51</v>
      </c>
      <c r="AT65" s="3"/>
      <c r="AU65" s="2" t="s">
        <v>141</v>
      </c>
      <c r="AV65" s="3">
        <v>16</v>
      </c>
    </row>
    <row r="66" spans="1:48" ht="27" customHeight="1" x14ac:dyDescent="0.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1:48" ht="27" customHeight="1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1:48" ht="27" customHeight="1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1:48" ht="27" customHeight="1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1:48" ht="27" customHeight="1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1:48" ht="27" customHeight="1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1:48" ht="27" customHeight="1" x14ac:dyDescent="0.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1:48" ht="27" customHeight="1" x14ac:dyDescent="0.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1:48" ht="27" customHeight="1" x14ac:dyDescent="0.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48" ht="27" customHeight="1" x14ac:dyDescent="0.3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48" ht="27" customHeight="1" x14ac:dyDescent="0.3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</row>
    <row r="77" spans="1:48" ht="27" customHeight="1" x14ac:dyDescent="0.3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</row>
    <row r="78" spans="1:48" ht="27" customHeight="1" x14ac:dyDescent="0.3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</row>
    <row r="79" spans="1:48" ht="27" customHeight="1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1:48" ht="27" customHeight="1" x14ac:dyDescent="0.3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1:48" ht="27" customHeight="1" x14ac:dyDescent="0.3">
      <c r="A81" s="6" t="s">
        <v>93</v>
      </c>
      <c r="B81" s="7"/>
      <c r="C81" s="7"/>
      <c r="D81" s="7"/>
      <c r="E81" s="7"/>
      <c r="F81" s="9"/>
      <c r="G81" s="7"/>
      <c r="H81" s="9"/>
      <c r="I81" s="7"/>
      <c r="J81" s="9"/>
      <c r="K81" s="7"/>
      <c r="L81" s="9"/>
      <c r="M81" s="7"/>
      <c r="N81" t="s">
        <v>94</v>
      </c>
    </row>
    <row r="82" spans="1:48" ht="27" customHeight="1" x14ac:dyDescent="0.3">
      <c r="A82" s="6" t="s">
        <v>142</v>
      </c>
      <c r="B82" s="6" t="s">
        <v>51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3"/>
      <c r="O82" s="3"/>
      <c r="P82" s="3"/>
      <c r="Q82" s="2" t="s">
        <v>143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27" customHeight="1" x14ac:dyDescent="0.3">
      <c r="A83" s="6" t="s">
        <v>144</v>
      </c>
      <c r="B83" s="6" t="s">
        <v>145</v>
      </c>
      <c r="C83" s="6" t="s">
        <v>124</v>
      </c>
      <c r="D83" s="7">
        <v>2.738</v>
      </c>
      <c r="E83" s="9"/>
      <c r="F83" s="9"/>
      <c r="G83" s="9"/>
      <c r="H83" s="9"/>
      <c r="I83" s="9"/>
      <c r="J83" s="9"/>
      <c r="K83" s="9"/>
      <c r="L83" s="9"/>
      <c r="M83" s="6"/>
      <c r="N83" s="2" t="s">
        <v>146</v>
      </c>
      <c r="O83" s="2" t="s">
        <v>51</v>
      </c>
      <c r="P83" s="2" t="s">
        <v>51</v>
      </c>
      <c r="Q83" s="2" t="s">
        <v>143</v>
      </c>
      <c r="R83" s="2" t="s">
        <v>62</v>
      </c>
      <c r="S83" s="2" t="s">
        <v>62</v>
      </c>
      <c r="T83" s="2" t="s">
        <v>61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147</v>
      </c>
      <c r="AV83" s="3">
        <v>25</v>
      </c>
    </row>
    <row r="84" spans="1:48" ht="27" customHeight="1" x14ac:dyDescent="0.3">
      <c r="A84" s="6" t="s">
        <v>148</v>
      </c>
      <c r="B84" s="6" t="s">
        <v>149</v>
      </c>
      <c r="C84" s="6" t="s">
        <v>124</v>
      </c>
      <c r="D84" s="7">
        <v>1.3069999999999999</v>
      </c>
      <c r="E84" s="9"/>
      <c r="F84" s="9"/>
      <c r="G84" s="9"/>
      <c r="H84" s="9"/>
      <c r="I84" s="9"/>
      <c r="J84" s="9"/>
      <c r="K84" s="9"/>
      <c r="L84" s="9"/>
      <c r="M84" s="6"/>
      <c r="N84" s="2" t="s">
        <v>150</v>
      </c>
      <c r="O84" s="2" t="s">
        <v>51</v>
      </c>
      <c r="P84" s="2" t="s">
        <v>51</v>
      </c>
      <c r="Q84" s="2" t="s">
        <v>143</v>
      </c>
      <c r="R84" s="2" t="s">
        <v>62</v>
      </c>
      <c r="S84" s="2" t="s">
        <v>62</v>
      </c>
      <c r="T84" s="2" t="s">
        <v>61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151</v>
      </c>
      <c r="AV84" s="3">
        <v>141</v>
      </c>
    </row>
    <row r="85" spans="1:48" ht="27" customHeight="1" x14ac:dyDescent="0.3">
      <c r="A85" s="6" t="s">
        <v>148</v>
      </c>
      <c r="B85" s="6" t="s">
        <v>152</v>
      </c>
      <c r="C85" s="6" t="s">
        <v>124</v>
      </c>
      <c r="D85" s="7">
        <v>0.41099999999999998</v>
      </c>
      <c r="E85" s="9"/>
      <c r="F85" s="9"/>
      <c r="G85" s="9"/>
      <c r="H85" s="9"/>
      <c r="I85" s="9"/>
      <c r="J85" s="9"/>
      <c r="K85" s="9"/>
      <c r="L85" s="9"/>
      <c r="M85" s="6"/>
      <c r="N85" s="2" t="s">
        <v>153</v>
      </c>
      <c r="O85" s="2" t="s">
        <v>51</v>
      </c>
      <c r="P85" s="2" t="s">
        <v>51</v>
      </c>
      <c r="Q85" s="2" t="s">
        <v>143</v>
      </c>
      <c r="R85" s="2" t="s">
        <v>62</v>
      </c>
      <c r="S85" s="2" t="s">
        <v>62</v>
      </c>
      <c r="T85" s="2" t="s">
        <v>61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154</v>
      </c>
      <c r="AV85" s="3">
        <v>28</v>
      </c>
    </row>
    <row r="86" spans="1:48" ht="27" customHeight="1" x14ac:dyDescent="0.3">
      <c r="A86" s="6" t="s">
        <v>148</v>
      </c>
      <c r="B86" s="6" t="s">
        <v>155</v>
      </c>
      <c r="C86" s="6" t="s">
        <v>124</v>
      </c>
      <c r="D86" s="7">
        <v>7.2999999999999995E-2</v>
      </c>
      <c r="E86" s="9"/>
      <c r="F86" s="9"/>
      <c r="G86" s="9"/>
      <c r="H86" s="9"/>
      <c r="I86" s="9"/>
      <c r="J86" s="9"/>
      <c r="K86" s="9"/>
      <c r="L86" s="9"/>
      <c r="M86" s="6"/>
      <c r="N86" s="2" t="s">
        <v>156</v>
      </c>
      <c r="O86" s="2" t="s">
        <v>51</v>
      </c>
      <c r="P86" s="2" t="s">
        <v>51</v>
      </c>
      <c r="Q86" s="2" t="s">
        <v>143</v>
      </c>
      <c r="R86" s="2" t="s">
        <v>62</v>
      </c>
      <c r="S86" s="2" t="s">
        <v>62</v>
      </c>
      <c r="T86" s="2" t="s">
        <v>61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157</v>
      </c>
      <c r="AV86" s="3">
        <v>26</v>
      </c>
    </row>
    <row r="87" spans="1:48" ht="27" customHeight="1" x14ac:dyDescent="0.3">
      <c r="A87" s="6" t="s">
        <v>158</v>
      </c>
      <c r="B87" s="6" t="s">
        <v>159</v>
      </c>
      <c r="C87" s="6" t="s">
        <v>160</v>
      </c>
      <c r="D87" s="7">
        <v>11</v>
      </c>
      <c r="E87" s="9"/>
      <c r="F87" s="9"/>
      <c r="G87" s="9"/>
      <c r="H87" s="9"/>
      <c r="I87" s="9"/>
      <c r="J87" s="9"/>
      <c r="K87" s="9"/>
      <c r="L87" s="9"/>
      <c r="M87" s="6"/>
      <c r="N87" s="2" t="s">
        <v>161</v>
      </c>
      <c r="O87" s="2" t="s">
        <v>51</v>
      </c>
      <c r="P87" s="2" t="s">
        <v>51</v>
      </c>
      <c r="Q87" s="2" t="s">
        <v>143</v>
      </c>
      <c r="R87" s="2" t="s">
        <v>62</v>
      </c>
      <c r="S87" s="2" t="s">
        <v>62</v>
      </c>
      <c r="T87" s="2" t="s">
        <v>61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162</v>
      </c>
      <c r="AV87" s="3">
        <v>142</v>
      </c>
    </row>
    <row r="88" spans="1:48" ht="27" customHeight="1" x14ac:dyDescent="0.3">
      <c r="A88" s="6" t="s">
        <v>163</v>
      </c>
      <c r="B88" s="6" t="s">
        <v>164</v>
      </c>
      <c r="C88" s="6" t="s">
        <v>165</v>
      </c>
      <c r="D88" s="7">
        <v>297</v>
      </c>
      <c r="E88" s="9"/>
      <c r="F88" s="9"/>
      <c r="G88" s="9"/>
      <c r="H88" s="9"/>
      <c r="I88" s="9"/>
      <c r="J88" s="9"/>
      <c r="K88" s="9"/>
      <c r="L88" s="9"/>
      <c r="M88" s="6"/>
      <c r="N88" s="2" t="s">
        <v>166</v>
      </c>
      <c r="O88" s="2" t="s">
        <v>51</v>
      </c>
      <c r="P88" s="2" t="s">
        <v>51</v>
      </c>
      <c r="Q88" s="2" t="s">
        <v>143</v>
      </c>
      <c r="R88" s="2" t="s">
        <v>62</v>
      </c>
      <c r="S88" s="2" t="s">
        <v>62</v>
      </c>
      <c r="T88" s="2" t="s">
        <v>61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167</v>
      </c>
      <c r="AV88" s="3">
        <v>31</v>
      </c>
    </row>
    <row r="89" spans="1:48" ht="27" customHeight="1" x14ac:dyDescent="0.3">
      <c r="A89" s="6" t="s">
        <v>168</v>
      </c>
      <c r="B89" s="6" t="s">
        <v>169</v>
      </c>
      <c r="C89" s="6" t="s">
        <v>124</v>
      </c>
      <c r="D89" s="7">
        <v>4.202</v>
      </c>
      <c r="E89" s="9"/>
      <c r="F89" s="9"/>
      <c r="G89" s="9"/>
      <c r="H89" s="9"/>
      <c r="I89" s="9"/>
      <c r="J89" s="9"/>
      <c r="K89" s="9"/>
      <c r="L89" s="9"/>
      <c r="M89" s="6"/>
      <c r="N89" s="2" t="s">
        <v>170</v>
      </c>
      <c r="O89" s="2" t="s">
        <v>51</v>
      </c>
      <c r="P89" s="2" t="s">
        <v>51</v>
      </c>
      <c r="Q89" s="2" t="s">
        <v>143</v>
      </c>
      <c r="R89" s="2" t="s">
        <v>61</v>
      </c>
      <c r="S89" s="2" t="s">
        <v>62</v>
      </c>
      <c r="T89" s="2" t="s">
        <v>62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171</v>
      </c>
      <c r="AV89" s="3">
        <v>36</v>
      </c>
    </row>
    <row r="90" spans="1:48" ht="27" customHeight="1" x14ac:dyDescent="0.3">
      <c r="A90" s="6" t="s">
        <v>172</v>
      </c>
      <c r="B90" s="6" t="s">
        <v>173</v>
      </c>
      <c r="C90" s="6" t="s">
        <v>124</v>
      </c>
      <c r="D90" s="7">
        <v>4.202</v>
      </c>
      <c r="E90" s="9"/>
      <c r="F90" s="9"/>
      <c r="G90" s="9"/>
      <c r="H90" s="9"/>
      <c r="I90" s="9"/>
      <c r="J90" s="9"/>
      <c r="K90" s="9"/>
      <c r="L90" s="9"/>
      <c r="M90" s="6"/>
      <c r="N90" s="2" t="s">
        <v>174</v>
      </c>
      <c r="O90" s="2" t="s">
        <v>51</v>
      </c>
      <c r="P90" s="2" t="s">
        <v>51</v>
      </c>
      <c r="Q90" s="2" t="s">
        <v>143</v>
      </c>
      <c r="R90" s="2" t="s">
        <v>61</v>
      </c>
      <c r="S90" s="2" t="s">
        <v>62</v>
      </c>
      <c r="T90" s="2" t="s">
        <v>62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175</v>
      </c>
      <c r="AV90" s="3">
        <v>143</v>
      </c>
    </row>
    <row r="91" spans="1:48" ht="27" customHeight="1" x14ac:dyDescent="0.3">
      <c r="A91" s="6" t="s">
        <v>176</v>
      </c>
      <c r="B91" s="6" t="s">
        <v>177</v>
      </c>
      <c r="C91" s="6" t="s">
        <v>124</v>
      </c>
      <c r="D91" s="7">
        <v>4.202</v>
      </c>
      <c r="E91" s="9"/>
      <c r="F91" s="9"/>
      <c r="G91" s="9"/>
      <c r="H91" s="9"/>
      <c r="I91" s="9"/>
      <c r="J91" s="9"/>
      <c r="K91" s="9"/>
      <c r="L91" s="9"/>
      <c r="M91" s="6"/>
      <c r="N91" s="2" t="s">
        <v>178</v>
      </c>
      <c r="O91" s="2" t="s">
        <v>51</v>
      </c>
      <c r="P91" s="2" t="s">
        <v>51</v>
      </c>
      <c r="Q91" s="2" t="s">
        <v>143</v>
      </c>
      <c r="R91" s="2" t="s">
        <v>61</v>
      </c>
      <c r="S91" s="2" t="s">
        <v>62</v>
      </c>
      <c r="T91" s="2" t="s">
        <v>62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179</v>
      </c>
      <c r="AV91" s="3">
        <v>144</v>
      </c>
    </row>
    <row r="92" spans="1:48" ht="27" customHeight="1" x14ac:dyDescent="0.3">
      <c r="A92" s="6" t="s">
        <v>180</v>
      </c>
      <c r="B92" s="6" t="s">
        <v>181</v>
      </c>
      <c r="C92" s="6" t="s">
        <v>124</v>
      </c>
      <c r="D92" s="7">
        <v>4.202</v>
      </c>
      <c r="E92" s="9"/>
      <c r="F92" s="9"/>
      <c r="G92" s="9"/>
      <c r="H92" s="9"/>
      <c r="I92" s="9"/>
      <c r="J92" s="9"/>
      <c r="K92" s="9"/>
      <c r="L92" s="9"/>
      <c r="M92" s="6"/>
      <c r="N92" s="2" t="s">
        <v>182</v>
      </c>
      <c r="O92" s="2" t="s">
        <v>51</v>
      </c>
      <c r="P92" s="2" t="s">
        <v>51</v>
      </c>
      <c r="Q92" s="2" t="s">
        <v>143</v>
      </c>
      <c r="R92" s="2" t="s">
        <v>61</v>
      </c>
      <c r="S92" s="2" t="s">
        <v>62</v>
      </c>
      <c r="T92" s="2" t="s">
        <v>62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183</v>
      </c>
      <c r="AV92" s="3">
        <v>145</v>
      </c>
    </row>
    <row r="93" spans="1:48" ht="27" customHeight="1" x14ac:dyDescent="0.3">
      <c r="A93" s="6" t="s">
        <v>184</v>
      </c>
      <c r="B93" s="6" t="s">
        <v>185</v>
      </c>
      <c r="C93" s="6" t="s">
        <v>186</v>
      </c>
      <c r="D93" s="7">
        <v>8</v>
      </c>
      <c r="E93" s="9"/>
      <c r="F93" s="9"/>
      <c r="G93" s="9"/>
      <c r="H93" s="9"/>
      <c r="I93" s="9"/>
      <c r="J93" s="9"/>
      <c r="K93" s="9"/>
      <c r="L93" s="9"/>
      <c r="M93" s="6"/>
      <c r="N93" s="2" t="s">
        <v>187</v>
      </c>
      <c r="O93" s="2" t="s">
        <v>51</v>
      </c>
      <c r="P93" s="2" t="s">
        <v>51</v>
      </c>
      <c r="Q93" s="2" t="s">
        <v>143</v>
      </c>
      <c r="R93" s="2" t="s">
        <v>61</v>
      </c>
      <c r="S93" s="2" t="s">
        <v>62</v>
      </c>
      <c r="T93" s="2" t="s">
        <v>62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188</v>
      </c>
      <c r="AV93" s="3">
        <v>146</v>
      </c>
    </row>
    <row r="94" spans="1:48" ht="27" customHeight="1" x14ac:dyDescent="0.3">
      <c r="A94" s="6" t="s">
        <v>189</v>
      </c>
      <c r="B94" s="6" t="s">
        <v>190</v>
      </c>
      <c r="C94" s="6" t="s">
        <v>186</v>
      </c>
      <c r="D94" s="7">
        <v>8</v>
      </c>
      <c r="E94" s="9"/>
      <c r="F94" s="9"/>
      <c r="G94" s="9"/>
      <c r="H94" s="9"/>
      <c r="I94" s="9"/>
      <c r="J94" s="9"/>
      <c r="K94" s="9"/>
      <c r="L94" s="9"/>
      <c r="M94" s="6"/>
      <c r="N94" s="2" t="s">
        <v>191</v>
      </c>
      <c r="O94" s="2" t="s">
        <v>51</v>
      </c>
      <c r="P94" s="2" t="s">
        <v>51</v>
      </c>
      <c r="Q94" s="2" t="s">
        <v>143</v>
      </c>
      <c r="R94" s="2" t="s">
        <v>61</v>
      </c>
      <c r="S94" s="2" t="s">
        <v>62</v>
      </c>
      <c r="T94" s="2" t="s">
        <v>62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51</v>
      </c>
      <c r="AS94" s="2" t="s">
        <v>51</v>
      </c>
      <c r="AT94" s="3"/>
      <c r="AU94" s="2" t="s">
        <v>192</v>
      </c>
      <c r="AV94" s="3">
        <v>147</v>
      </c>
    </row>
    <row r="95" spans="1:48" ht="27" customHeight="1" x14ac:dyDescent="0.3">
      <c r="A95" s="6" t="s">
        <v>193</v>
      </c>
      <c r="B95" s="6" t="s">
        <v>194</v>
      </c>
      <c r="C95" s="6" t="s">
        <v>195</v>
      </c>
      <c r="D95" s="7">
        <v>222</v>
      </c>
      <c r="E95" s="9"/>
      <c r="F95" s="9"/>
      <c r="G95" s="9"/>
      <c r="H95" s="9"/>
      <c r="I95" s="9"/>
      <c r="J95" s="9"/>
      <c r="K95" s="9"/>
      <c r="L95" s="9"/>
      <c r="M95" s="6"/>
      <c r="N95" s="2" t="s">
        <v>196</v>
      </c>
      <c r="O95" s="2" t="s">
        <v>51</v>
      </c>
      <c r="P95" s="2" t="s">
        <v>51</v>
      </c>
      <c r="Q95" s="2" t="s">
        <v>143</v>
      </c>
      <c r="R95" s="2" t="s">
        <v>61</v>
      </c>
      <c r="S95" s="2" t="s">
        <v>62</v>
      </c>
      <c r="T95" s="2" t="s">
        <v>62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51</v>
      </c>
      <c r="AS95" s="2" t="s">
        <v>51</v>
      </c>
      <c r="AT95" s="3"/>
      <c r="AU95" s="2" t="s">
        <v>197</v>
      </c>
      <c r="AV95" s="3">
        <v>148</v>
      </c>
    </row>
    <row r="96" spans="1:48" ht="27" customHeight="1" x14ac:dyDescent="0.3">
      <c r="A96" s="6" t="s">
        <v>198</v>
      </c>
      <c r="B96" s="6" t="s">
        <v>51</v>
      </c>
      <c r="C96" s="6" t="s">
        <v>195</v>
      </c>
      <c r="D96" s="7">
        <v>6</v>
      </c>
      <c r="E96" s="9"/>
      <c r="F96" s="9"/>
      <c r="G96" s="9"/>
      <c r="H96" s="9"/>
      <c r="I96" s="9"/>
      <c r="J96" s="9"/>
      <c r="K96" s="9"/>
      <c r="L96" s="9"/>
      <c r="M96" s="6"/>
      <c r="N96" s="2" t="s">
        <v>199</v>
      </c>
      <c r="O96" s="2" t="s">
        <v>51</v>
      </c>
      <c r="P96" s="2" t="s">
        <v>51</v>
      </c>
      <c r="Q96" s="2" t="s">
        <v>143</v>
      </c>
      <c r="R96" s="2" t="s">
        <v>62</v>
      </c>
      <c r="S96" s="2" t="s">
        <v>62</v>
      </c>
      <c r="T96" s="2" t="s">
        <v>61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51</v>
      </c>
      <c r="AS96" s="2" t="s">
        <v>51</v>
      </c>
      <c r="AT96" s="3"/>
      <c r="AU96" s="2" t="s">
        <v>200</v>
      </c>
      <c r="AV96" s="3">
        <v>33</v>
      </c>
    </row>
    <row r="97" spans="1:48" ht="27" customHeight="1" x14ac:dyDescent="0.3">
      <c r="A97" s="6" t="s">
        <v>201</v>
      </c>
      <c r="B97" s="6" t="s">
        <v>202</v>
      </c>
      <c r="C97" s="6" t="s">
        <v>195</v>
      </c>
      <c r="D97" s="7">
        <v>1</v>
      </c>
      <c r="E97" s="9"/>
      <c r="F97" s="9"/>
      <c r="G97" s="9"/>
      <c r="H97" s="9"/>
      <c r="I97" s="9"/>
      <c r="J97" s="9"/>
      <c r="K97" s="9"/>
      <c r="L97" s="9"/>
      <c r="M97" s="6"/>
      <c r="N97" s="2" t="s">
        <v>203</v>
      </c>
      <c r="O97" s="2" t="s">
        <v>51</v>
      </c>
      <c r="P97" s="2" t="s">
        <v>51</v>
      </c>
      <c r="Q97" s="2" t="s">
        <v>143</v>
      </c>
      <c r="R97" s="2" t="s">
        <v>62</v>
      </c>
      <c r="S97" s="2" t="s">
        <v>62</v>
      </c>
      <c r="T97" s="2" t="s">
        <v>61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51</v>
      </c>
      <c r="AS97" s="2" t="s">
        <v>51</v>
      </c>
      <c r="AT97" s="3"/>
      <c r="AU97" s="2" t="s">
        <v>204</v>
      </c>
      <c r="AV97" s="3">
        <v>149</v>
      </c>
    </row>
    <row r="98" spans="1:48" ht="27" customHeight="1" x14ac:dyDescent="0.3">
      <c r="A98" s="6" t="s">
        <v>205</v>
      </c>
      <c r="B98" s="6" t="s">
        <v>206</v>
      </c>
      <c r="C98" s="6" t="s">
        <v>207</v>
      </c>
      <c r="D98" s="7">
        <v>393</v>
      </c>
      <c r="E98" s="9"/>
      <c r="F98" s="9"/>
      <c r="G98" s="9"/>
      <c r="H98" s="9"/>
      <c r="I98" s="9"/>
      <c r="J98" s="9"/>
      <c r="K98" s="9"/>
      <c r="L98" s="9"/>
      <c r="M98" s="6"/>
      <c r="N98" s="2" t="s">
        <v>208</v>
      </c>
      <c r="O98" s="2" t="s">
        <v>51</v>
      </c>
      <c r="P98" s="2" t="s">
        <v>51</v>
      </c>
      <c r="Q98" s="2" t="s">
        <v>143</v>
      </c>
      <c r="R98" s="2" t="s">
        <v>62</v>
      </c>
      <c r="S98" s="2" t="s">
        <v>62</v>
      </c>
      <c r="T98" s="2" t="s">
        <v>61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51</v>
      </c>
      <c r="AS98" s="2" t="s">
        <v>51</v>
      </c>
      <c r="AT98" s="3"/>
      <c r="AU98" s="2" t="s">
        <v>209</v>
      </c>
      <c r="AV98" s="3">
        <v>153</v>
      </c>
    </row>
    <row r="99" spans="1:48" ht="27" customHeight="1" x14ac:dyDescent="0.3">
      <c r="A99" s="6" t="s">
        <v>210</v>
      </c>
      <c r="B99" s="6" t="s">
        <v>211</v>
      </c>
      <c r="C99" s="6" t="s">
        <v>207</v>
      </c>
      <c r="D99" s="7">
        <v>374</v>
      </c>
      <c r="E99" s="9"/>
      <c r="F99" s="9"/>
      <c r="G99" s="9"/>
      <c r="H99" s="9"/>
      <c r="I99" s="9"/>
      <c r="J99" s="9"/>
      <c r="K99" s="9"/>
      <c r="L99" s="9"/>
      <c r="M99" s="6"/>
      <c r="N99" s="2" t="s">
        <v>212</v>
      </c>
      <c r="O99" s="2" t="s">
        <v>51</v>
      </c>
      <c r="P99" s="2" t="s">
        <v>51</v>
      </c>
      <c r="Q99" s="2" t="s">
        <v>143</v>
      </c>
      <c r="R99" s="2" t="s">
        <v>61</v>
      </c>
      <c r="S99" s="2" t="s">
        <v>62</v>
      </c>
      <c r="T99" s="2" t="s">
        <v>62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51</v>
      </c>
      <c r="AS99" s="2" t="s">
        <v>51</v>
      </c>
      <c r="AT99" s="3"/>
      <c r="AU99" s="2" t="s">
        <v>213</v>
      </c>
      <c r="AV99" s="3">
        <v>151</v>
      </c>
    </row>
    <row r="100" spans="1:48" ht="27" customHeight="1" x14ac:dyDescent="0.3">
      <c r="A100" s="6" t="s">
        <v>214</v>
      </c>
      <c r="B100" s="6" t="s">
        <v>215</v>
      </c>
      <c r="C100" s="6" t="s">
        <v>59</v>
      </c>
      <c r="D100" s="7">
        <v>386</v>
      </c>
      <c r="E100" s="9"/>
      <c r="F100" s="9"/>
      <c r="G100" s="9"/>
      <c r="H100" s="9"/>
      <c r="I100" s="9"/>
      <c r="J100" s="9"/>
      <c r="K100" s="9"/>
      <c r="L100" s="9"/>
      <c r="M100" s="6"/>
      <c r="N100" s="2" t="s">
        <v>216</v>
      </c>
      <c r="O100" s="2" t="s">
        <v>51</v>
      </c>
      <c r="P100" s="2" t="s">
        <v>51</v>
      </c>
      <c r="Q100" s="2" t="s">
        <v>143</v>
      </c>
      <c r="R100" s="2" t="s">
        <v>61</v>
      </c>
      <c r="S100" s="2" t="s">
        <v>62</v>
      </c>
      <c r="T100" s="2" t="s">
        <v>62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51</v>
      </c>
      <c r="AS100" s="2" t="s">
        <v>51</v>
      </c>
      <c r="AT100" s="3"/>
      <c r="AU100" s="2" t="s">
        <v>217</v>
      </c>
      <c r="AV100" s="3">
        <v>150</v>
      </c>
    </row>
    <row r="101" spans="1:48" ht="27" customHeight="1" x14ac:dyDescent="0.3">
      <c r="A101" s="6" t="s">
        <v>218</v>
      </c>
      <c r="B101" s="6" t="s">
        <v>219</v>
      </c>
      <c r="C101" s="6" t="s">
        <v>99</v>
      </c>
      <c r="D101" s="7">
        <v>3</v>
      </c>
      <c r="E101" s="9"/>
      <c r="F101" s="9"/>
      <c r="G101" s="9"/>
      <c r="H101" s="9"/>
      <c r="I101" s="9"/>
      <c r="J101" s="9"/>
      <c r="K101" s="9"/>
      <c r="L101" s="9"/>
      <c r="M101" s="6"/>
      <c r="N101" s="2" t="s">
        <v>220</v>
      </c>
      <c r="O101" s="2" t="s">
        <v>51</v>
      </c>
      <c r="P101" s="2" t="s">
        <v>51</v>
      </c>
      <c r="Q101" s="2" t="s">
        <v>143</v>
      </c>
      <c r="R101" s="2" t="s">
        <v>61</v>
      </c>
      <c r="S101" s="2" t="s">
        <v>62</v>
      </c>
      <c r="T101" s="2" t="s">
        <v>62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221</v>
      </c>
      <c r="AV101" s="3">
        <v>154</v>
      </c>
    </row>
    <row r="102" spans="1:48" ht="27" customHeight="1" x14ac:dyDescent="0.3">
      <c r="A102" s="6" t="s">
        <v>222</v>
      </c>
      <c r="B102" s="6" t="s">
        <v>51</v>
      </c>
      <c r="C102" s="6" t="s">
        <v>66</v>
      </c>
      <c r="D102" s="7">
        <v>113</v>
      </c>
      <c r="E102" s="9"/>
      <c r="F102" s="9"/>
      <c r="G102" s="9"/>
      <c r="H102" s="9"/>
      <c r="I102" s="9"/>
      <c r="J102" s="9"/>
      <c r="K102" s="9"/>
      <c r="L102" s="9"/>
      <c r="M102" s="6"/>
      <c r="N102" s="2" t="s">
        <v>223</v>
      </c>
      <c r="O102" s="2" t="s">
        <v>51</v>
      </c>
      <c r="P102" s="2" t="s">
        <v>51</v>
      </c>
      <c r="Q102" s="2" t="s">
        <v>143</v>
      </c>
      <c r="R102" s="2" t="s">
        <v>61</v>
      </c>
      <c r="S102" s="2" t="s">
        <v>62</v>
      </c>
      <c r="T102" s="2" t="s">
        <v>62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224</v>
      </c>
      <c r="AV102" s="3">
        <v>40</v>
      </c>
    </row>
    <row r="103" spans="1:48" ht="27" customHeight="1" x14ac:dyDescent="0.3">
      <c r="A103" s="6" t="s">
        <v>225</v>
      </c>
      <c r="B103" s="6" t="s">
        <v>226</v>
      </c>
      <c r="C103" s="6" t="s">
        <v>71</v>
      </c>
      <c r="D103" s="7">
        <v>17</v>
      </c>
      <c r="E103" s="9"/>
      <c r="F103" s="9"/>
      <c r="G103" s="9"/>
      <c r="H103" s="9"/>
      <c r="I103" s="9"/>
      <c r="J103" s="9"/>
      <c r="K103" s="9"/>
      <c r="L103" s="9"/>
      <c r="M103" s="6"/>
      <c r="N103" s="2" t="s">
        <v>227</v>
      </c>
      <c r="O103" s="2" t="s">
        <v>51</v>
      </c>
      <c r="P103" s="2" t="s">
        <v>51</v>
      </c>
      <c r="Q103" s="2" t="s">
        <v>143</v>
      </c>
      <c r="R103" s="2" t="s">
        <v>61</v>
      </c>
      <c r="S103" s="2" t="s">
        <v>62</v>
      </c>
      <c r="T103" s="2" t="s">
        <v>62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228</v>
      </c>
      <c r="AV103" s="3">
        <v>34</v>
      </c>
    </row>
    <row r="104" spans="1:48" ht="27" customHeight="1" x14ac:dyDescent="0.3">
      <c r="A104" s="6" t="s">
        <v>229</v>
      </c>
      <c r="B104" s="6" t="s">
        <v>230</v>
      </c>
      <c r="C104" s="6" t="s">
        <v>71</v>
      </c>
      <c r="D104" s="7">
        <v>12</v>
      </c>
      <c r="E104" s="9"/>
      <c r="F104" s="9"/>
      <c r="G104" s="9"/>
      <c r="H104" s="9"/>
      <c r="I104" s="9"/>
      <c r="J104" s="9"/>
      <c r="K104" s="9"/>
      <c r="L104" s="9"/>
      <c r="M104" s="6"/>
      <c r="N104" s="2" t="s">
        <v>231</v>
      </c>
      <c r="O104" s="2" t="s">
        <v>51</v>
      </c>
      <c r="P104" s="2" t="s">
        <v>51</v>
      </c>
      <c r="Q104" s="2" t="s">
        <v>143</v>
      </c>
      <c r="R104" s="2" t="s">
        <v>61</v>
      </c>
      <c r="S104" s="2" t="s">
        <v>62</v>
      </c>
      <c r="T104" s="2" t="s">
        <v>62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232</v>
      </c>
      <c r="AV104" s="3">
        <v>155</v>
      </c>
    </row>
    <row r="105" spans="1:48" ht="27" customHeight="1" x14ac:dyDescent="0.3">
      <c r="A105" s="6" t="s">
        <v>233</v>
      </c>
      <c r="B105" s="6" t="s">
        <v>234</v>
      </c>
      <c r="C105" s="6" t="s">
        <v>235</v>
      </c>
      <c r="D105" s="7">
        <v>45</v>
      </c>
      <c r="E105" s="9"/>
      <c r="F105" s="9"/>
      <c r="G105" s="9"/>
      <c r="H105" s="9"/>
      <c r="I105" s="9"/>
      <c r="J105" s="9"/>
      <c r="K105" s="9"/>
      <c r="L105" s="9"/>
      <c r="M105" s="6"/>
      <c r="N105" s="2" t="s">
        <v>236</v>
      </c>
      <c r="O105" s="2" t="s">
        <v>51</v>
      </c>
      <c r="P105" s="2" t="s">
        <v>51</v>
      </c>
      <c r="Q105" s="2" t="s">
        <v>143</v>
      </c>
      <c r="R105" s="2" t="s">
        <v>62</v>
      </c>
      <c r="S105" s="2" t="s">
        <v>62</v>
      </c>
      <c r="T105" s="2" t="s">
        <v>61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237</v>
      </c>
      <c r="AV105" s="3">
        <v>38</v>
      </c>
    </row>
    <row r="106" spans="1:48" ht="27" customHeight="1" x14ac:dyDescent="0.3">
      <c r="A106" s="6" t="s">
        <v>233</v>
      </c>
      <c r="B106" s="6" t="s">
        <v>238</v>
      </c>
      <c r="C106" s="6" t="s">
        <v>235</v>
      </c>
      <c r="D106" s="7">
        <v>17</v>
      </c>
      <c r="E106" s="9"/>
      <c r="F106" s="9"/>
      <c r="G106" s="9"/>
      <c r="H106" s="9"/>
      <c r="I106" s="9"/>
      <c r="J106" s="9"/>
      <c r="K106" s="9"/>
      <c r="L106" s="9"/>
      <c r="M106" s="6"/>
      <c r="N106" s="2" t="s">
        <v>239</v>
      </c>
      <c r="O106" s="2" t="s">
        <v>51</v>
      </c>
      <c r="P106" s="2" t="s">
        <v>51</v>
      </c>
      <c r="Q106" s="2" t="s">
        <v>143</v>
      </c>
      <c r="R106" s="2" t="s">
        <v>62</v>
      </c>
      <c r="S106" s="2" t="s">
        <v>62</v>
      </c>
      <c r="T106" s="2" t="s">
        <v>61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240</v>
      </c>
      <c r="AV106" s="3">
        <v>39</v>
      </c>
    </row>
    <row r="107" spans="1:48" ht="27" customHeight="1" x14ac:dyDescent="0.3">
      <c r="A107" s="6" t="s">
        <v>241</v>
      </c>
      <c r="B107" s="6" t="s">
        <v>242</v>
      </c>
      <c r="C107" s="6" t="s">
        <v>71</v>
      </c>
      <c r="D107" s="7">
        <v>62</v>
      </c>
      <c r="E107" s="9"/>
      <c r="F107" s="9"/>
      <c r="G107" s="9"/>
      <c r="H107" s="9"/>
      <c r="I107" s="9"/>
      <c r="J107" s="9"/>
      <c r="K107" s="9"/>
      <c r="L107" s="9"/>
      <c r="M107" s="6"/>
      <c r="N107" s="2" t="s">
        <v>243</v>
      </c>
      <c r="O107" s="2" t="s">
        <v>51</v>
      </c>
      <c r="P107" s="2" t="s">
        <v>51</v>
      </c>
      <c r="Q107" s="2" t="s">
        <v>143</v>
      </c>
      <c r="R107" s="2" t="s">
        <v>61</v>
      </c>
      <c r="S107" s="2" t="s">
        <v>62</v>
      </c>
      <c r="T107" s="2" t="s">
        <v>62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244</v>
      </c>
      <c r="AV107" s="3">
        <v>156</v>
      </c>
    </row>
    <row r="108" spans="1:48" ht="27" customHeight="1" x14ac:dyDescent="0.3">
      <c r="A108" s="6" t="s">
        <v>245</v>
      </c>
      <c r="B108" s="6" t="s">
        <v>246</v>
      </c>
      <c r="C108" s="6" t="s">
        <v>71</v>
      </c>
      <c r="D108" s="7">
        <v>62</v>
      </c>
      <c r="E108" s="9"/>
      <c r="F108" s="9"/>
      <c r="G108" s="9"/>
      <c r="H108" s="9"/>
      <c r="I108" s="9"/>
      <c r="J108" s="9"/>
      <c r="K108" s="9"/>
      <c r="L108" s="9"/>
      <c r="M108" s="6"/>
      <c r="N108" s="2" t="s">
        <v>247</v>
      </c>
      <c r="O108" s="2" t="s">
        <v>51</v>
      </c>
      <c r="P108" s="2" t="s">
        <v>51</v>
      </c>
      <c r="Q108" s="2" t="s">
        <v>143</v>
      </c>
      <c r="R108" s="2" t="s">
        <v>61</v>
      </c>
      <c r="S108" s="2" t="s">
        <v>62</v>
      </c>
      <c r="T108" s="2" t="s">
        <v>62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248</v>
      </c>
      <c r="AV108" s="3">
        <v>157</v>
      </c>
    </row>
    <row r="109" spans="1:48" ht="27" customHeight="1" x14ac:dyDescent="0.3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1:48" ht="27" customHeight="1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1:48" ht="27" customHeight="1" x14ac:dyDescent="0.3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48" ht="27" customHeight="1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1:13" ht="27" customHeight="1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1:13" ht="27" customHeight="1" x14ac:dyDescent="0.3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13" ht="27" customHeight="1" x14ac:dyDescent="0.3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1:13" ht="27" customHeight="1" x14ac:dyDescent="0.3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1:13" ht="27" customHeight="1" x14ac:dyDescent="0.3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13" ht="27" customHeight="1" x14ac:dyDescent="0.3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1:13" ht="27" customHeight="1" x14ac:dyDescent="0.3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1:13" ht="27" customHeight="1" x14ac:dyDescent="0.3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1:13" ht="27" customHeight="1" x14ac:dyDescent="0.3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1:13" ht="27" customHeight="1" x14ac:dyDescent="0.3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1:13" ht="27" customHeight="1" x14ac:dyDescent="0.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 spans="1:13" ht="27" customHeight="1" x14ac:dyDescent="0.3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 spans="1:13" ht="27" customHeight="1" x14ac:dyDescent="0.3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1:13" ht="27" customHeight="1" x14ac:dyDescent="0.3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 spans="1:13" ht="27" customHeight="1" x14ac:dyDescent="0.3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 spans="1:13" ht="27" customHeight="1" x14ac:dyDescent="0.3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</row>
    <row r="129" spans="1:48" ht="27" customHeight="1" x14ac:dyDescent="0.3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 spans="1:48" ht="27" customHeight="1" x14ac:dyDescent="0.3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 spans="1:48" ht="27" customHeight="1" x14ac:dyDescent="0.3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1:48" ht="27" customHeight="1" x14ac:dyDescent="0.3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 spans="1:48" ht="27" customHeight="1" x14ac:dyDescent="0.3">
      <c r="A133" s="6" t="s">
        <v>93</v>
      </c>
      <c r="B133" s="7"/>
      <c r="C133" s="7"/>
      <c r="D133" s="7"/>
      <c r="E133" s="7"/>
      <c r="F133" s="9"/>
      <c r="G133" s="7"/>
      <c r="H133" s="9"/>
      <c r="I133" s="7"/>
      <c r="J133" s="9"/>
      <c r="K133" s="7"/>
      <c r="L133" s="9"/>
      <c r="M133" s="7"/>
      <c r="N133" t="s">
        <v>94</v>
      </c>
    </row>
    <row r="134" spans="1:48" ht="27" customHeight="1" x14ac:dyDescent="0.3">
      <c r="A134" s="6" t="s">
        <v>249</v>
      </c>
      <c r="B134" s="6" t="s">
        <v>51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3"/>
      <c r="O134" s="3"/>
      <c r="P134" s="3"/>
      <c r="Q134" s="2" t="s">
        <v>250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27" customHeight="1" x14ac:dyDescent="0.3">
      <c r="A135" s="6" t="s">
        <v>251</v>
      </c>
      <c r="B135" s="6" t="s">
        <v>252</v>
      </c>
      <c r="C135" s="6" t="s">
        <v>71</v>
      </c>
      <c r="D135" s="7">
        <v>30</v>
      </c>
      <c r="E135" s="9"/>
      <c r="F135" s="9"/>
      <c r="G135" s="9"/>
      <c r="H135" s="9"/>
      <c r="I135" s="9"/>
      <c r="J135" s="9"/>
      <c r="K135" s="9"/>
      <c r="L135" s="9"/>
      <c r="M135" s="6"/>
      <c r="N135" s="2" t="s">
        <v>253</v>
      </c>
      <c r="O135" s="2" t="s">
        <v>51</v>
      </c>
      <c r="P135" s="2" t="s">
        <v>51</v>
      </c>
      <c r="Q135" s="2" t="s">
        <v>250</v>
      </c>
      <c r="R135" s="2" t="s">
        <v>62</v>
      </c>
      <c r="S135" s="2" t="s">
        <v>62</v>
      </c>
      <c r="T135" s="2" t="s">
        <v>61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51</v>
      </c>
      <c r="AS135" s="2" t="s">
        <v>51</v>
      </c>
      <c r="AT135" s="3"/>
      <c r="AU135" s="2" t="s">
        <v>254</v>
      </c>
      <c r="AV135" s="3">
        <v>159</v>
      </c>
    </row>
    <row r="136" spans="1:48" ht="27" customHeight="1" x14ac:dyDescent="0.3">
      <c r="A136" s="6" t="s">
        <v>255</v>
      </c>
      <c r="B136" s="6" t="s">
        <v>51</v>
      </c>
      <c r="C136" s="6" t="s">
        <v>66</v>
      </c>
      <c r="D136" s="7">
        <v>13</v>
      </c>
      <c r="E136" s="9"/>
      <c r="F136" s="9"/>
      <c r="G136" s="9"/>
      <c r="H136" s="9"/>
      <c r="I136" s="9"/>
      <c r="J136" s="9"/>
      <c r="K136" s="9"/>
      <c r="L136" s="9"/>
      <c r="M136" s="6"/>
      <c r="N136" s="2" t="s">
        <v>256</v>
      </c>
      <c r="O136" s="2" t="s">
        <v>51</v>
      </c>
      <c r="P136" s="2" t="s">
        <v>51</v>
      </c>
      <c r="Q136" s="2" t="s">
        <v>250</v>
      </c>
      <c r="R136" s="2" t="s">
        <v>62</v>
      </c>
      <c r="S136" s="2" t="s">
        <v>62</v>
      </c>
      <c r="T136" s="2" t="s">
        <v>61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51</v>
      </c>
      <c r="AS136" s="2" t="s">
        <v>51</v>
      </c>
      <c r="AT136" s="3"/>
      <c r="AU136" s="2" t="s">
        <v>257</v>
      </c>
      <c r="AV136" s="3">
        <v>160</v>
      </c>
    </row>
    <row r="137" spans="1:48" ht="27" customHeight="1" x14ac:dyDescent="0.3">
      <c r="A137" s="6" t="s">
        <v>258</v>
      </c>
      <c r="B137" s="6" t="s">
        <v>51</v>
      </c>
      <c r="C137" s="6" t="s">
        <v>66</v>
      </c>
      <c r="D137" s="7">
        <v>13</v>
      </c>
      <c r="E137" s="9"/>
      <c r="F137" s="9"/>
      <c r="G137" s="9"/>
      <c r="H137" s="9"/>
      <c r="I137" s="9"/>
      <c r="J137" s="9"/>
      <c r="K137" s="9"/>
      <c r="L137" s="9"/>
      <c r="M137" s="6"/>
      <c r="N137" s="2" t="s">
        <v>259</v>
      </c>
      <c r="O137" s="2" t="s">
        <v>51</v>
      </c>
      <c r="P137" s="2" t="s">
        <v>51</v>
      </c>
      <c r="Q137" s="2" t="s">
        <v>250</v>
      </c>
      <c r="R137" s="2" t="s">
        <v>62</v>
      </c>
      <c r="S137" s="2" t="s">
        <v>62</v>
      </c>
      <c r="T137" s="2" t="s">
        <v>61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51</v>
      </c>
      <c r="AS137" s="2" t="s">
        <v>51</v>
      </c>
      <c r="AT137" s="3"/>
      <c r="AU137" s="2" t="s">
        <v>260</v>
      </c>
      <c r="AV137" s="3">
        <v>161</v>
      </c>
    </row>
    <row r="138" spans="1:48" ht="27" customHeight="1" x14ac:dyDescent="0.3">
      <c r="A138" s="6" t="s">
        <v>261</v>
      </c>
      <c r="B138" s="6" t="s">
        <v>51</v>
      </c>
      <c r="C138" s="6" t="s">
        <v>66</v>
      </c>
      <c r="D138" s="7">
        <v>20</v>
      </c>
      <c r="E138" s="9"/>
      <c r="F138" s="9"/>
      <c r="G138" s="9"/>
      <c r="H138" s="9"/>
      <c r="I138" s="9"/>
      <c r="J138" s="9"/>
      <c r="K138" s="9"/>
      <c r="L138" s="9"/>
      <c r="M138" s="6"/>
      <c r="N138" s="2" t="s">
        <v>262</v>
      </c>
      <c r="O138" s="2" t="s">
        <v>51</v>
      </c>
      <c r="P138" s="2" t="s">
        <v>51</v>
      </c>
      <c r="Q138" s="2" t="s">
        <v>250</v>
      </c>
      <c r="R138" s="2" t="s">
        <v>62</v>
      </c>
      <c r="S138" s="2" t="s">
        <v>62</v>
      </c>
      <c r="T138" s="2" t="s">
        <v>61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51</v>
      </c>
      <c r="AS138" s="2" t="s">
        <v>51</v>
      </c>
      <c r="AT138" s="3"/>
      <c r="AU138" s="2" t="s">
        <v>263</v>
      </c>
      <c r="AV138" s="3">
        <v>162</v>
      </c>
    </row>
    <row r="139" spans="1:48" ht="27" customHeight="1" x14ac:dyDescent="0.3">
      <c r="A139" s="6" t="s">
        <v>264</v>
      </c>
      <c r="B139" s="6" t="s">
        <v>265</v>
      </c>
      <c r="C139" s="6" t="s">
        <v>71</v>
      </c>
      <c r="D139" s="7">
        <v>29</v>
      </c>
      <c r="E139" s="9"/>
      <c r="F139" s="9"/>
      <c r="G139" s="9"/>
      <c r="H139" s="9"/>
      <c r="I139" s="9"/>
      <c r="J139" s="9"/>
      <c r="K139" s="9"/>
      <c r="L139" s="9"/>
      <c r="M139" s="6"/>
      <c r="N139" s="2" t="s">
        <v>266</v>
      </c>
      <c r="O139" s="2" t="s">
        <v>51</v>
      </c>
      <c r="P139" s="2" t="s">
        <v>51</v>
      </c>
      <c r="Q139" s="2" t="s">
        <v>250</v>
      </c>
      <c r="R139" s="2" t="s">
        <v>61</v>
      </c>
      <c r="S139" s="2" t="s">
        <v>62</v>
      </c>
      <c r="T139" s="2" t="s">
        <v>62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51</v>
      </c>
      <c r="AS139" s="2" t="s">
        <v>51</v>
      </c>
      <c r="AT139" s="3"/>
      <c r="AU139" s="2" t="s">
        <v>267</v>
      </c>
      <c r="AV139" s="3">
        <v>163</v>
      </c>
    </row>
    <row r="140" spans="1:48" ht="27" customHeight="1" x14ac:dyDescent="0.3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 spans="1:48" ht="27" customHeight="1" x14ac:dyDescent="0.3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1:48" ht="27" customHeight="1" x14ac:dyDescent="0.3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48" ht="27" customHeight="1" x14ac:dyDescent="0.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 spans="1:48" ht="27" customHeight="1" x14ac:dyDescent="0.3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 spans="1:48" ht="27" customHeight="1" x14ac:dyDescent="0.3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</row>
    <row r="146" spans="1:48" ht="27" customHeight="1" x14ac:dyDescent="0.3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</row>
    <row r="147" spans="1:48" ht="27" customHeight="1" x14ac:dyDescent="0.3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</row>
    <row r="148" spans="1:48" ht="27" customHeight="1" x14ac:dyDescent="0.3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 spans="1:48" ht="27" customHeight="1" x14ac:dyDescent="0.3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</row>
    <row r="150" spans="1:48" ht="27" customHeight="1" x14ac:dyDescent="0.3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</row>
    <row r="151" spans="1:48" ht="27" customHeight="1" x14ac:dyDescent="0.3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</row>
    <row r="152" spans="1:48" ht="27" customHeight="1" x14ac:dyDescent="0.3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</row>
    <row r="153" spans="1:48" ht="27" customHeight="1" x14ac:dyDescent="0.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 spans="1:48" ht="27" customHeight="1" x14ac:dyDescent="0.3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1:48" ht="27" customHeight="1" x14ac:dyDescent="0.3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 spans="1:48" ht="27" customHeight="1" x14ac:dyDescent="0.3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1:48" ht="27" customHeight="1" x14ac:dyDescent="0.3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 spans="1:48" ht="27" customHeight="1" x14ac:dyDescent="0.3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 spans="1:48" ht="27" customHeight="1" x14ac:dyDescent="0.3">
      <c r="A159" s="6" t="s">
        <v>93</v>
      </c>
      <c r="B159" s="7"/>
      <c r="C159" s="7"/>
      <c r="D159" s="7"/>
      <c r="E159" s="7"/>
      <c r="F159" s="9"/>
      <c r="G159" s="7"/>
      <c r="H159" s="9"/>
      <c r="I159" s="7"/>
      <c r="J159" s="9"/>
      <c r="K159" s="7"/>
      <c r="L159" s="9"/>
      <c r="M159" s="7"/>
      <c r="N159" t="s">
        <v>94</v>
      </c>
    </row>
    <row r="160" spans="1:48" ht="27" customHeight="1" x14ac:dyDescent="0.3">
      <c r="A160" s="6" t="s">
        <v>268</v>
      </c>
      <c r="B160" s="6" t="s">
        <v>51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3"/>
      <c r="O160" s="3"/>
      <c r="P160" s="3"/>
      <c r="Q160" s="2" t="s">
        <v>269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27" customHeight="1" x14ac:dyDescent="0.3">
      <c r="A161" s="6" t="s">
        <v>270</v>
      </c>
      <c r="B161" s="6" t="s">
        <v>271</v>
      </c>
      <c r="C161" s="6" t="s">
        <v>71</v>
      </c>
      <c r="D161" s="7">
        <v>18</v>
      </c>
      <c r="E161" s="9"/>
      <c r="F161" s="9"/>
      <c r="G161" s="9"/>
      <c r="H161" s="9"/>
      <c r="I161" s="9"/>
      <c r="J161" s="9"/>
      <c r="K161" s="9"/>
      <c r="L161" s="9"/>
      <c r="M161" s="6"/>
      <c r="N161" s="2" t="s">
        <v>272</v>
      </c>
      <c r="O161" s="2" t="s">
        <v>51</v>
      </c>
      <c r="P161" s="2" t="s">
        <v>51</v>
      </c>
      <c r="Q161" s="2" t="s">
        <v>269</v>
      </c>
      <c r="R161" s="2" t="s">
        <v>62</v>
      </c>
      <c r="S161" s="2" t="s">
        <v>62</v>
      </c>
      <c r="T161" s="2" t="s">
        <v>61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51</v>
      </c>
      <c r="AS161" s="2" t="s">
        <v>51</v>
      </c>
      <c r="AT161" s="3"/>
      <c r="AU161" s="2" t="s">
        <v>273</v>
      </c>
      <c r="AV161" s="3">
        <v>164</v>
      </c>
    </row>
    <row r="162" spans="1:48" ht="27" customHeight="1" x14ac:dyDescent="0.3">
      <c r="A162" s="6" t="s">
        <v>270</v>
      </c>
      <c r="B162" s="6" t="s">
        <v>274</v>
      </c>
      <c r="C162" s="6" t="s">
        <v>71</v>
      </c>
      <c r="D162" s="7">
        <v>20</v>
      </c>
      <c r="E162" s="9"/>
      <c r="F162" s="9"/>
      <c r="G162" s="9"/>
      <c r="H162" s="9"/>
      <c r="I162" s="9"/>
      <c r="J162" s="9"/>
      <c r="K162" s="9"/>
      <c r="L162" s="9"/>
      <c r="M162" s="6"/>
      <c r="N162" s="2" t="s">
        <v>275</v>
      </c>
      <c r="O162" s="2" t="s">
        <v>51</v>
      </c>
      <c r="P162" s="2" t="s">
        <v>51</v>
      </c>
      <c r="Q162" s="2" t="s">
        <v>269</v>
      </c>
      <c r="R162" s="2" t="s">
        <v>62</v>
      </c>
      <c r="S162" s="2" t="s">
        <v>62</v>
      </c>
      <c r="T162" s="2" t="s">
        <v>61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51</v>
      </c>
      <c r="AS162" s="2" t="s">
        <v>51</v>
      </c>
      <c r="AT162" s="3"/>
      <c r="AU162" s="2" t="s">
        <v>276</v>
      </c>
      <c r="AV162" s="3">
        <v>165</v>
      </c>
    </row>
    <row r="163" spans="1:48" ht="27" customHeight="1" x14ac:dyDescent="0.3">
      <c r="A163" s="6" t="s">
        <v>277</v>
      </c>
      <c r="B163" s="6" t="s">
        <v>278</v>
      </c>
      <c r="C163" s="6" t="s">
        <v>71</v>
      </c>
      <c r="D163" s="7">
        <v>17</v>
      </c>
      <c r="E163" s="9"/>
      <c r="F163" s="9"/>
      <c r="G163" s="9"/>
      <c r="H163" s="9"/>
      <c r="I163" s="9"/>
      <c r="J163" s="9"/>
      <c r="K163" s="9"/>
      <c r="L163" s="9"/>
      <c r="M163" s="6"/>
      <c r="N163" s="2" t="s">
        <v>279</v>
      </c>
      <c r="O163" s="2" t="s">
        <v>51</v>
      </c>
      <c r="P163" s="2" t="s">
        <v>51</v>
      </c>
      <c r="Q163" s="2" t="s">
        <v>269</v>
      </c>
      <c r="R163" s="2" t="s">
        <v>61</v>
      </c>
      <c r="S163" s="2" t="s">
        <v>62</v>
      </c>
      <c r="T163" s="2" t="s">
        <v>62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51</v>
      </c>
      <c r="AS163" s="2" t="s">
        <v>51</v>
      </c>
      <c r="AT163" s="3"/>
      <c r="AU163" s="2" t="s">
        <v>280</v>
      </c>
      <c r="AV163" s="3">
        <v>49</v>
      </c>
    </row>
    <row r="164" spans="1:48" ht="27" customHeight="1" x14ac:dyDescent="0.3">
      <c r="A164" s="6" t="s">
        <v>281</v>
      </c>
      <c r="B164" s="6" t="s">
        <v>278</v>
      </c>
      <c r="C164" s="6" t="s">
        <v>71</v>
      </c>
      <c r="D164" s="7">
        <v>19</v>
      </c>
      <c r="E164" s="9"/>
      <c r="F164" s="9"/>
      <c r="G164" s="9"/>
      <c r="H164" s="9"/>
      <c r="I164" s="9"/>
      <c r="J164" s="9"/>
      <c r="K164" s="9"/>
      <c r="L164" s="9"/>
      <c r="M164" s="6"/>
      <c r="N164" s="2" t="s">
        <v>282</v>
      </c>
      <c r="O164" s="2" t="s">
        <v>51</v>
      </c>
      <c r="P164" s="2" t="s">
        <v>51</v>
      </c>
      <c r="Q164" s="2" t="s">
        <v>269</v>
      </c>
      <c r="R164" s="2" t="s">
        <v>61</v>
      </c>
      <c r="S164" s="2" t="s">
        <v>62</v>
      </c>
      <c r="T164" s="2" t="s">
        <v>62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51</v>
      </c>
      <c r="AS164" s="2" t="s">
        <v>51</v>
      </c>
      <c r="AT164" s="3"/>
      <c r="AU164" s="2" t="s">
        <v>283</v>
      </c>
      <c r="AV164" s="3">
        <v>166</v>
      </c>
    </row>
    <row r="165" spans="1:48" ht="27" customHeight="1" x14ac:dyDescent="0.3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1:48" ht="27" customHeight="1" x14ac:dyDescent="0.3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 spans="1:48" ht="27" customHeight="1" x14ac:dyDescent="0.3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 spans="1:48" ht="27" customHeight="1" x14ac:dyDescent="0.3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48" ht="27" customHeight="1" x14ac:dyDescent="0.3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</row>
    <row r="170" spans="1:48" ht="27" customHeight="1" x14ac:dyDescent="0.3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</row>
    <row r="171" spans="1:48" ht="27" customHeight="1" x14ac:dyDescent="0.3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</row>
    <row r="172" spans="1:48" ht="27" customHeight="1" x14ac:dyDescent="0.3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</row>
    <row r="173" spans="1:48" ht="27" customHeight="1" x14ac:dyDescent="0.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</row>
    <row r="174" spans="1:48" ht="27" customHeight="1" x14ac:dyDescent="0.3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</row>
    <row r="175" spans="1:48" ht="27" customHeight="1" x14ac:dyDescent="0.3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48" ht="27" customHeight="1" x14ac:dyDescent="0.3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 spans="1:48" ht="27" customHeight="1" x14ac:dyDescent="0.3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 spans="1:48" ht="27" customHeight="1" x14ac:dyDescent="0.3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 spans="1:48" ht="27" customHeight="1" x14ac:dyDescent="0.3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 spans="1:48" ht="27" customHeight="1" x14ac:dyDescent="0.3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 spans="1:48" ht="27" customHeight="1" x14ac:dyDescent="0.3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 spans="1:48" ht="27" customHeigh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 spans="1:48" ht="27" customHeight="1" x14ac:dyDescent="0.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 spans="1:48" ht="27" customHeight="1" x14ac:dyDescent="0.3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 spans="1:48" ht="27" customHeight="1" x14ac:dyDescent="0.3">
      <c r="A185" s="6" t="s">
        <v>93</v>
      </c>
      <c r="B185" s="7"/>
      <c r="C185" s="7"/>
      <c r="D185" s="7"/>
      <c r="E185" s="7"/>
      <c r="F185" s="9"/>
      <c r="G185" s="7"/>
      <c r="H185" s="9"/>
      <c r="I185" s="7"/>
      <c r="J185" s="9"/>
      <c r="K185" s="7"/>
      <c r="L185" s="9"/>
      <c r="M185" s="7"/>
      <c r="N185" t="s">
        <v>94</v>
      </c>
    </row>
    <row r="186" spans="1:48" ht="27" customHeight="1" x14ac:dyDescent="0.3">
      <c r="A186" s="6" t="s">
        <v>284</v>
      </c>
      <c r="B186" s="6" t="s">
        <v>51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3"/>
      <c r="O186" s="3"/>
      <c r="P186" s="3"/>
      <c r="Q186" s="2" t="s">
        <v>285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27" customHeight="1" x14ac:dyDescent="0.3">
      <c r="A187" s="6" t="s">
        <v>286</v>
      </c>
      <c r="B187" s="6" t="s">
        <v>287</v>
      </c>
      <c r="C187" s="6" t="s">
        <v>71</v>
      </c>
      <c r="D187" s="7">
        <v>24</v>
      </c>
      <c r="E187" s="9"/>
      <c r="F187" s="9"/>
      <c r="G187" s="9"/>
      <c r="H187" s="9"/>
      <c r="I187" s="9"/>
      <c r="J187" s="9"/>
      <c r="K187" s="9"/>
      <c r="L187" s="9"/>
      <c r="M187" s="6"/>
      <c r="N187" s="2" t="s">
        <v>288</v>
      </c>
      <c r="O187" s="2" t="s">
        <v>51</v>
      </c>
      <c r="P187" s="2" t="s">
        <v>51</v>
      </c>
      <c r="Q187" s="2" t="s">
        <v>285</v>
      </c>
      <c r="R187" s="2" t="s">
        <v>62</v>
      </c>
      <c r="S187" s="2" t="s">
        <v>62</v>
      </c>
      <c r="T187" s="2" t="s">
        <v>61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51</v>
      </c>
      <c r="AS187" s="2" t="s">
        <v>51</v>
      </c>
      <c r="AT187" s="3"/>
      <c r="AU187" s="2" t="s">
        <v>289</v>
      </c>
      <c r="AV187" s="3">
        <v>167</v>
      </c>
    </row>
    <row r="188" spans="1:48" ht="27" customHeight="1" x14ac:dyDescent="0.3">
      <c r="A188" s="6" t="s">
        <v>290</v>
      </c>
      <c r="B188" s="6" t="s">
        <v>291</v>
      </c>
      <c r="C188" s="6" t="s">
        <v>71</v>
      </c>
      <c r="D188" s="7">
        <v>11</v>
      </c>
      <c r="E188" s="9"/>
      <c r="F188" s="9"/>
      <c r="G188" s="9"/>
      <c r="H188" s="9"/>
      <c r="I188" s="9"/>
      <c r="J188" s="9"/>
      <c r="K188" s="9"/>
      <c r="L188" s="9"/>
      <c r="M188" s="6"/>
      <c r="N188" s="2" t="s">
        <v>292</v>
      </c>
      <c r="O188" s="2" t="s">
        <v>51</v>
      </c>
      <c r="P188" s="2" t="s">
        <v>51</v>
      </c>
      <c r="Q188" s="2" t="s">
        <v>285</v>
      </c>
      <c r="R188" s="2" t="s">
        <v>62</v>
      </c>
      <c r="S188" s="2" t="s">
        <v>62</v>
      </c>
      <c r="T188" s="2" t="s">
        <v>61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51</v>
      </c>
      <c r="AS188" s="2" t="s">
        <v>51</v>
      </c>
      <c r="AT188" s="3"/>
      <c r="AU188" s="2" t="s">
        <v>293</v>
      </c>
      <c r="AV188" s="3">
        <v>53</v>
      </c>
    </row>
    <row r="189" spans="1:48" ht="27" customHeight="1" x14ac:dyDescent="0.3">
      <c r="A189" s="6" t="s">
        <v>294</v>
      </c>
      <c r="B189" s="6" t="s">
        <v>51</v>
      </c>
      <c r="C189" s="6" t="s">
        <v>71</v>
      </c>
      <c r="D189" s="7">
        <v>10</v>
      </c>
      <c r="E189" s="9"/>
      <c r="F189" s="9"/>
      <c r="G189" s="9"/>
      <c r="H189" s="9"/>
      <c r="I189" s="9"/>
      <c r="J189" s="9"/>
      <c r="K189" s="9"/>
      <c r="L189" s="9"/>
      <c r="M189" s="6"/>
      <c r="N189" s="2" t="s">
        <v>295</v>
      </c>
      <c r="O189" s="2" t="s">
        <v>51</v>
      </c>
      <c r="P189" s="2" t="s">
        <v>51</v>
      </c>
      <c r="Q189" s="2" t="s">
        <v>285</v>
      </c>
      <c r="R189" s="2" t="s">
        <v>61</v>
      </c>
      <c r="S189" s="2" t="s">
        <v>62</v>
      </c>
      <c r="T189" s="2" t="s">
        <v>62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51</v>
      </c>
      <c r="AS189" s="2" t="s">
        <v>51</v>
      </c>
      <c r="AT189" s="3"/>
      <c r="AU189" s="2" t="s">
        <v>296</v>
      </c>
      <c r="AV189" s="3">
        <v>55</v>
      </c>
    </row>
    <row r="190" spans="1:48" ht="27" customHeight="1" x14ac:dyDescent="0.3">
      <c r="A190" s="6" t="s">
        <v>297</v>
      </c>
      <c r="B190" s="6" t="s">
        <v>298</v>
      </c>
      <c r="C190" s="6" t="s">
        <v>71</v>
      </c>
      <c r="D190" s="7">
        <v>19</v>
      </c>
      <c r="E190" s="9"/>
      <c r="F190" s="9"/>
      <c r="G190" s="9"/>
      <c r="H190" s="9"/>
      <c r="I190" s="9"/>
      <c r="J190" s="9"/>
      <c r="K190" s="9"/>
      <c r="L190" s="9"/>
      <c r="M190" s="6"/>
      <c r="N190" s="2" t="s">
        <v>299</v>
      </c>
      <c r="O190" s="2" t="s">
        <v>51</v>
      </c>
      <c r="P190" s="2" t="s">
        <v>51</v>
      </c>
      <c r="Q190" s="2" t="s">
        <v>285</v>
      </c>
      <c r="R190" s="2" t="s">
        <v>61</v>
      </c>
      <c r="S190" s="2" t="s">
        <v>62</v>
      </c>
      <c r="T190" s="2" t="s">
        <v>62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51</v>
      </c>
      <c r="AS190" s="2" t="s">
        <v>51</v>
      </c>
      <c r="AT190" s="3"/>
      <c r="AU190" s="2" t="s">
        <v>300</v>
      </c>
      <c r="AV190" s="3">
        <v>54</v>
      </c>
    </row>
    <row r="191" spans="1:48" ht="27" customHeight="1" x14ac:dyDescent="0.3">
      <c r="A191" s="6" t="s">
        <v>294</v>
      </c>
      <c r="B191" s="6" t="s">
        <v>301</v>
      </c>
      <c r="C191" s="6" t="s">
        <v>71</v>
      </c>
      <c r="D191" s="7">
        <v>7</v>
      </c>
      <c r="E191" s="9"/>
      <c r="F191" s="9"/>
      <c r="G191" s="9"/>
      <c r="H191" s="9"/>
      <c r="I191" s="9"/>
      <c r="J191" s="9"/>
      <c r="K191" s="9"/>
      <c r="L191" s="9"/>
      <c r="M191" s="6"/>
      <c r="N191" s="2" t="s">
        <v>302</v>
      </c>
      <c r="O191" s="2" t="s">
        <v>51</v>
      </c>
      <c r="P191" s="2" t="s">
        <v>51</v>
      </c>
      <c r="Q191" s="2" t="s">
        <v>285</v>
      </c>
      <c r="R191" s="2" t="s">
        <v>61</v>
      </c>
      <c r="S191" s="2" t="s">
        <v>62</v>
      </c>
      <c r="T191" s="2" t="s">
        <v>62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51</v>
      </c>
      <c r="AS191" s="2" t="s">
        <v>51</v>
      </c>
      <c r="AT191" s="3"/>
      <c r="AU191" s="2" t="s">
        <v>303</v>
      </c>
      <c r="AV191" s="3">
        <v>168</v>
      </c>
    </row>
    <row r="192" spans="1:48" ht="27" customHeight="1" x14ac:dyDescent="0.3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 spans="1:13" ht="27" customHeight="1" x14ac:dyDescent="0.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</row>
    <row r="194" spans="1:13" ht="27" customHeight="1" x14ac:dyDescent="0.3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</row>
    <row r="195" spans="1:13" ht="27" customHeight="1" x14ac:dyDescent="0.3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</row>
    <row r="196" spans="1:13" ht="27" customHeight="1" x14ac:dyDescent="0.3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 spans="1:13" ht="27" customHeight="1" x14ac:dyDescent="0.3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</row>
    <row r="198" spans="1:13" ht="27" customHeight="1" x14ac:dyDescent="0.3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</row>
    <row r="199" spans="1:13" ht="27" customHeight="1" x14ac:dyDescent="0.3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</row>
    <row r="200" spans="1:13" ht="27" customHeight="1" x14ac:dyDescent="0.3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</row>
    <row r="201" spans="1:13" ht="27" customHeight="1" x14ac:dyDescent="0.3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</row>
    <row r="202" spans="1:13" ht="27" customHeight="1" x14ac:dyDescent="0.3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13" ht="27" customHeight="1" x14ac:dyDescent="0.3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</row>
    <row r="204" spans="1:13" ht="27" customHeight="1" x14ac:dyDescent="0.3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</row>
    <row r="205" spans="1:13" ht="27" customHeight="1" x14ac:dyDescent="0.3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</row>
    <row r="206" spans="1:13" ht="27" customHeight="1" x14ac:dyDescent="0.3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</row>
    <row r="207" spans="1:13" ht="27" customHeight="1" x14ac:dyDescent="0.3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</row>
    <row r="208" spans="1:13" ht="27" customHeight="1" x14ac:dyDescent="0.3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</row>
    <row r="209" spans="1:48" ht="27" customHeight="1" x14ac:dyDescent="0.3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</row>
    <row r="210" spans="1:48" ht="27" customHeight="1" x14ac:dyDescent="0.3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48" ht="27" customHeight="1" x14ac:dyDescent="0.3">
      <c r="A211" s="6" t="s">
        <v>93</v>
      </c>
      <c r="B211" s="7"/>
      <c r="C211" s="7"/>
      <c r="D211" s="7"/>
      <c r="E211" s="7"/>
      <c r="F211" s="9"/>
      <c r="G211" s="7"/>
      <c r="H211" s="9"/>
      <c r="I211" s="7"/>
      <c r="J211" s="9"/>
      <c r="K211" s="7"/>
      <c r="L211" s="9"/>
      <c r="M211" s="7"/>
      <c r="N211" t="s">
        <v>94</v>
      </c>
    </row>
    <row r="212" spans="1:48" ht="27" customHeight="1" x14ac:dyDescent="0.3">
      <c r="A212" s="6" t="s">
        <v>304</v>
      </c>
      <c r="B212" s="6" t="s">
        <v>51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3"/>
      <c r="O212" s="3"/>
      <c r="P212" s="3"/>
      <c r="Q212" s="2" t="s">
        <v>305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27" customHeight="1" x14ac:dyDescent="0.3">
      <c r="A213" s="6" t="s">
        <v>306</v>
      </c>
      <c r="B213" s="6" t="s">
        <v>651</v>
      </c>
      <c r="C213" s="6" t="s">
        <v>71</v>
      </c>
      <c r="D213" s="7">
        <v>1045</v>
      </c>
      <c r="E213" s="9"/>
      <c r="F213" s="9"/>
      <c r="G213" s="9"/>
      <c r="H213" s="9"/>
      <c r="I213" s="9"/>
      <c r="J213" s="9"/>
      <c r="K213" s="9"/>
      <c r="L213" s="9"/>
      <c r="M213" s="6"/>
      <c r="N213" s="2" t="s">
        <v>307</v>
      </c>
      <c r="O213" s="2" t="s">
        <v>51</v>
      </c>
      <c r="P213" s="2" t="s">
        <v>51</v>
      </c>
      <c r="Q213" s="2" t="s">
        <v>305</v>
      </c>
      <c r="R213" s="2" t="s">
        <v>62</v>
      </c>
      <c r="S213" s="2" t="s">
        <v>62</v>
      </c>
      <c r="T213" s="2" t="s">
        <v>61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51</v>
      </c>
      <c r="AS213" s="2" t="s">
        <v>51</v>
      </c>
      <c r="AT213" s="3"/>
      <c r="AU213" s="2" t="s">
        <v>308</v>
      </c>
      <c r="AV213" s="3">
        <v>58</v>
      </c>
    </row>
    <row r="214" spans="1:48" ht="27" customHeight="1" x14ac:dyDescent="0.3">
      <c r="A214" s="6" t="s">
        <v>309</v>
      </c>
      <c r="B214" s="6" t="s">
        <v>310</v>
      </c>
      <c r="C214" s="6" t="s">
        <v>71</v>
      </c>
      <c r="D214" s="7">
        <v>1045</v>
      </c>
      <c r="E214" s="9"/>
      <c r="F214" s="9"/>
      <c r="G214" s="9"/>
      <c r="H214" s="9"/>
      <c r="I214" s="9"/>
      <c r="J214" s="9"/>
      <c r="K214" s="9"/>
      <c r="L214" s="9"/>
      <c r="M214" s="6"/>
      <c r="N214" s="2" t="s">
        <v>311</v>
      </c>
      <c r="O214" s="2" t="s">
        <v>51</v>
      </c>
      <c r="P214" s="2" t="s">
        <v>51</v>
      </c>
      <c r="Q214" s="2" t="s">
        <v>305</v>
      </c>
      <c r="R214" s="2" t="s">
        <v>61</v>
      </c>
      <c r="S214" s="2" t="s">
        <v>62</v>
      </c>
      <c r="T214" s="2" t="s">
        <v>62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51</v>
      </c>
      <c r="AS214" s="2" t="s">
        <v>51</v>
      </c>
      <c r="AT214" s="3"/>
      <c r="AU214" s="2" t="s">
        <v>312</v>
      </c>
      <c r="AV214" s="3">
        <v>169</v>
      </c>
    </row>
    <row r="215" spans="1:48" ht="27" customHeight="1" x14ac:dyDescent="0.3">
      <c r="A215" s="6" t="s">
        <v>313</v>
      </c>
      <c r="B215" s="6" t="s">
        <v>314</v>
      </c>
      <c r="C215" s="6" t="s">
        <v>66</v>
      </c>
      <c r="D215" s="7">
        <v>45</v>
      </c>
      <c r="E215" s="9"/>
      <c r="F215" s="9"/>
      <c r="G215" s="9"/>
      <c r="H215" s="9"/>
      <c r="I215" s="9"/>
      <c r="J215" s="9"/>
      <c r="K215" s="9"/>
      <c r="L215" s="9"/>
      <c r="M215" s="6"/>
      <c r="N215" s="2" t="s">
        <v>315</v>
      </c>
      <c r="O215" s="2" t="s">
        <v>51</v>
      </c>
      <c r="P215" s="2" t="s">
        <v>51</v>
      </c>
      <c r="Q215" s="2" t="s">
        <v>305</v>
      </c>
      <c r="R215" s="2" t="s">
        <v>61</v>
      </c>
      <c r="S215" s="2" t="s">
        <v>62</v>
      </c>
      <c r="T215" s="2" t="s">
        <v>62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51</v>
      </c>
      <c r="AS215" s="2" t="s">
        <v>51</v>
      </c>
      <c r="AT215" s="3"/>
      <c r="AU215" s="2" t="s">
        <v>316</v>
      </c>
      <c r="AV215" s="3">
        <v>60</v>
      </c>
    </row>
    <row r="216" spans="1:48" ht="27" customHeight="1" x14ac:dyDescent="0.3">
      <c r="A216" s="6" t="s">
        <v>317</v>
      </c>
      <c r="B216" s="6" t="s">
        <v>318</v>
      </c>
      <c r="C216" s="6" t="s">
        <v>71</v>
      </c>
      <c r="D216" s="7">
        <v>48</v>
      </c>
      <c r="E216" s="9"/>
      <c r="F216" s="9"/>
      <c r="G216" s="9"/>
      <c r="H216" s="9"/>
      <c r="I216" s="9"/>
      <c r="J216" s="9"/>
      <c r="K216" s="9"/>
      <c r="L216" s="9"/>
      <c r="M216" s="6"/>
      <c r="N216" s="2" t="s">
        <v>319</v>
      </c>
      <c r="O216" s="2" t="s">
        <v>51</v>
      </c>
      <c r="P216" s="2" t="s">
        <v>51</v>
      </c>
      <c r="Q216" s="2" t="s">
        <v>305</v>
      </c>
      <c r="R216" s="2" t="s">
        <v>61</v>
      </c>
      <c r="S216" s="2" t="s">
        <v>62</v>
      </c>
      <c r="T216" s="2" t="s">
        <v>62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51</v>
      </c>
      <c r="AS216" s="2" t="s">
        <v>51</v>
      </c>
      <c r="AT216" s="3"/>
      <c r="AU216" s="2" t="s">
        <v>320</v>
      </c>
      <c r="AV216" s="3">
        <v>170</v>
      </c>
    </row>
    <row r="217" spans="1:48" ht="27" customHeight="1" x14ac:dyDescent="0.3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</row>
    <row r="218" spans="1:48" ht="27" customHeight="1" x14ac:dyDescent="0.3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</row>
    <row r="219" spans="1:48" ht="27" customHeight="1" x14ac:dyDescent="0.3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</row>
    <row r="220" spans="1:48" ht="27" customHeight="1" x14ac:dyDescent="0.3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</row>
    <row r="221" spans="1:48" ht="27" customHeight="1" x14ac:dyDescent="0.3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</row>
    <row r="222" spans="1:48" ht="27" customHeight="1" x14ac:dyDescent="0.3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</row>
    <row r="223" spans="1:48" ht="27" customHeight="1" x14ac:dyDescent="0.3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</row>
    <row r="224" spans="1:48" ht="27" customHeight="1" x14ac:dyDescent="0.3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</row>
    <row r="225" spans="1:48" ht="27" customHeight="1" x14ac:dyDescent="0.3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</row>
    <row r="226" spans="1:48" ht="27" customHeight="1" x14ac:dyDescent="0.3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</row>
    <row r="227" spans="1:48" ht="27" customHeight="1" x14ac:dyDescent="0.3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</row>
    <row r="228" spans="1:48" ht="27" customHeight="1" x14ac:dyDescent="0.3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</row>
    <row r="229" spans="1:48" ht="27" customHeight="1" x14ac:dyDescent="0.3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</row>
    <row r="230" spans="1:48" ht="27" customHeight="1" x14ac:dyDescent="0.3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</row>
    <row r="231" spans="1:48" ht="27" customHeight="1" x14ac:dyDescent="0.3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</row>
    <row r="232" spans="1:48" ht="27" customHeight="1" x14ac:dyDescent="0.3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1:48" ht="27" customHeight="1" x14ac:dyDescent="0.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</row>
    <row r="234" spans="1:48" ht="27" customHeight="1" x14ac:dyDescent="0.3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</row>
    <row r="235" spans="1:48" ht="27" customHeight="1" x14ac:dyDescent="0.3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</row>
    <row r="236" spans="1:48" ht="27" customHeight="1" x14ac:dyDescent="0.3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1:48" ht="27" customHeight="1" x14ac:dyDescent="0.3">
      <c r="A237" s="6" t="s">
        <v>93</v>
      </c>
      <c r="B237" s="7"/>
      <c r="C237" s="7"/>
      <c r="D237" s="7"/>
      <c r="E237" s="7"/>
      <c r="F237" s="9"/>
      <c r="G237" s="7"/>
      <c r="H237" s="9"/>
      <c r="I237" s="7"/>
      <c r="J237" s="9"/>
      <c r="K237" s="7"/>
      <c r="L237" s="9"/>
      <c r="M237" s="7"/>
      <c r="N237" t="s">
        <v>94</v>
      </c>
    </row>
    <row r="238" spans="1:48" ht="27" customHeight="1" x14ac:dyDescent="0.3">
      <c r="A238" s="6" t="s">
        <v>321</v>
      </c>
      <c r="B238" s="6" t="s">
        <v>51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3"/>
      <c r="O238" s="3"/>
      <c r="P238" s="3"/>
      <c r="Q238" s="2" t="s">
        <v>322</v>
      </c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</row>
    <row r="239" spans="1:48" ht="27" customHeight="1" x14ac:dyDescent="0.3">
      <c r="A239" s="6" t="s">
        <v>323</v>
      </c>
      <c r="B239" s="6" t="s">
        <v>324</v>
      </c>
      <c r="C239" s="6" t="s">
        <v>66</v>
      </c>
      <c r="D239" s="7">
        <v>6</v>
      </c>
      <c r="E239" s="9"/>
      <c r="F239" s="9"/>
      <c r="G239" s="9"/>
      <c r="H239" s="9"/>
      <c r="I239" s="9"/>
      <c r="J239" s="9"/>
      <c r="K239" s="9"/>
      <c r="L239" s="9"/>
      <c r="M239" s="6"/>
      <c r="N239" s="2" t="s">
        <v>325</v>
      </c>
      <c r="O239" s="2" t="s">
        <v>51</v>
      </c>
      <c r="P239" s="2" t="s">
        <v>51</v>
      </c>
      <c r="Q239" s="2" t="s">
        <v>322</v>
      </c>
      <c r="R239" s="2" t="s">
        <v>61</v>
      </c>
      <c r="S239" s="2" t="s">
        <v>62</v>
      </c>
      <c r="T239" s="2" t="s">
        <v>62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51</v>
      </c>
      <c r="AS239" s="2" t="s">
        <v>51</v>
      </c>
      <c r="AT239" s="3"/>
      <c r="AU239" s="2" t="s">
        <v>326</v>
      </c>
      <c r="AV239" s="3">
        <v>63</v>
      </c>
    </row>
    <row r="240" spans="1:48" ht="27" customHeight="1" x14ac:dyDescent="0.3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</row>
    <row r="241" spans="1:13" ht="27" customHeight="1" x14ac:dyDescent="0.3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</row>
    <row r="242" spans="1:13" ht="27" customHeight="1" x14ac:dyDescent="0.3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</row>
    <row r="243" spans="1:13" ht="27" customHeight="1" x14ac:dyDescent="0.3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</row>
    <row r="244" spans="1:13" ht="27" customHeight="1" x14ac:dyDescent="0.3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</row>
    <row r="245" spans="1:13" ht="27" customHeight="1" x14ac:dyDescent="0.3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</row>
    <row r="246" spans="1:13" ht="27" customHeight="1" x14ac:dyDescent="0.3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</row>
    <row r="247" spans="1:13" ht="27" customHeight="1" x14ac:dyDescent="0.3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</row>
    <row r="248" spans="1:13" ht="27" customHeight="1" x14ac:dyDescent="0.3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</row>
    <row r="249" spans="1:13" ht="27" customHeight="1" x14ac:dyDescent="0.3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</row>
    <row r="250" spans="1:13" ht="27" customHeight="1" x14ac:dyDescent="0.3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</row>
    <row r="251" spans="1:13" ht="27" customHeight="1" x14ac:dyDescent="0.3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</row>
    <row r="252" spans="1:13" ht="27" customHeight="1" x14ac:dyDescent="0.3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</row>
    <row r="253" spans="1:13" ht="27" customHeight="1" x14ac:dyDescent="0.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</row>
    <row r="254" spans="1:13" ht="27" customHeight="1" x14ac:dyDescent="0.3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13" ht="27" customHeight="1" x14ac:dyDescent="0.3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</row>
    <row r="256" spans="1:13" ht="27" customHeight="1" x14ac:dyDescent="0.3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</row>
    <row r="257" spans="1:48" ht="27" customHeight="1" x14ac:dyDescent="0.3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</row>
    <row r="258" spans="1:48" ht="27" customHeight="1" x14ac:dyDescent="0.3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48" ht="27" customHeight="1" x14ac:dyDescent="0.3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1:48" ht="27" customHeight="1" x14ac:dyDescent="0.3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</row>
    <row r="261" spans="1:48" ht="27" customHeight="1" x14ac:dyDescent="0.3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1:48" ht="27" customHeight="1" x14ac:dyDescent="0.3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</row>
    <row r="263" spans="1:48" ht="27" customHeight="1" x14ac:dyDescent="0.3">
      <c r="A263" s="6" t="s">
        <v>93</v>
      </c>
      <c r="B263" s="7"/>
      <c r="C263" s="7"/>
      <c r="D263" s="7"/>
      <c r="E263" s="7"/>
      <c r="F263" s="9"/>
      <c r="G263" s="7"/>
      <c r="H263" s="9"/>
      <c r="I263" s="7"/>
      <c r="J263" s="9"/>
      <c r="K263" s="7"/>
      <c r="L263" s="9"/>
      <c r="M263" s="7"/>
      <c r="N263" t="s">
        <v>94</v>
      </c>
    </row>
    <row r="264" spans="1:48" ht="27" customHeight="1" x14ac:dyDescent="0.3">
      <c r="A264" s="6" t="s">
        <v>327</v>
      </c>
      <c r="B264" s="6" t="s">
        <v>51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3"/>
      <c r="O264" s="3"/>
      <c r="P264" s="3"/>
      <c r="Q264" s="2" t="s">
        <v>328</v>
      </c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</row>
    <row r="265" spans="1:48" ht="27" customHeight="1" x14ac:dyDescent="0.3">
      <c r="A265" s="6" t="s">
        <v>329</v>
      </c>
      <c r="B265" s="6" t="s">
        <v>330</v>
      </c>
      <c r="C265" s="6" t="s">
        <v>71</v>
      </c>
      <c r="D265" s="7">
        <v>8</v>
      </c>
      <c r="E265" s="9"/>
      <c r="F265" s="9"/>
      <c r="G265" s="9"/>
      <c r="H265" s="9"/>
      <c r="I265" s="9"/>
      <c r="J265" s="9"/>
      <c r="K265" s="9"/>
      <c r="L265" s="9"/>
      <c r="M265" s="6"/>
      <c r="N265" s="2" t="s">
        <v>331</v>
      </c>
      <c r="O265" s="2" t="s">
        <v>51</v>
      </c>
      <c r="P265" s="2" t="s">
        <v>51</v>
      </c>
      <c r="Q265" s="2" t="s">
        <v>328</v>
      </c>
      <c r="R265" s="2" t="s">
        <v>62</v>
      </c>
      <c r="S265" s="2" t="s">
        <v>62</v>
      </c>
      <c r="T265" s="2" t="s">
        <v>61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51</v>
      </c>
      <c r="AS265" s="2" t="s">
        <v>51</v>
      </c>
      <c r="AT265" s="3"/>
      <c r="AU265" s="2" t="s">
        <v>332</v>
      </c>
      <c r="AV265" s="3">
        <v>65</v>
      </c>
    </row>
    <row r="266" spans="1:48" ht="27" customHeight="1" x14ac:dyDescent="0.3">
      <c r="A266" s="6" t="s">
        <v>333</v>
      </c>
      <c r="B266" s="6" t="s">
        <v>334</v>
      </c>
      <c r="C266" s="6" t="s">
        <v>71</v>
      </c>
      <c r="D266" s="7">
        <v>4</v>
      </c>
      <c r="E266" s="9"/>
      <c r="F266" s="9"/>
      <c r="G266" s="9"/>
      <c r="H266" s="9"/>
      <c r="I266" s="9"/>
      <c r="J266" s="9"/>
      <c r="K266" s="9"/>
      <c r="L266" s="9"/>
      <c r="M266" s="6"/>
      <c r="N266" s="2" t="s">
        <v>335</v>
      </c>
      <c r="O266" s="2" t="s">
        <v>51</v>
      </c>
      <c r="P266" s="2" t="s">
        <v>51</v>
      </c>
      <c r="Q266" s="2" t="s">
        <v>328</v>
      </c>
      <c r="R266" s="2" t="s">
        <v>61</v>
      </c>
      <c r="S266" s="2" t="s">
        <v>62</v>
      </c>
      <c r="T266" s="2" t="s">
        <v>62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51</v>
      </c>
      <c r="AS266" s="2" t="s">
        <v>51</v>
      </c>
      <c r="AT266" s="3"/>
      <c r="AU266" s="2" t="s">
        <v>336</v>
      </c>
      <c r="AV266" s="3">
        <v>72</v>
      </c>
    </row>
    <row r="267" spans="1:48" ht="27" customHeight="1" x14ac:dyDescent="0.3">
      <c r="A267" s="6" t="s">
        <v>337</v>
      </c>
      <c r="B267" s="6" t="s">
        <v>338</v>
      </c>
      <c r="C267" s="6" t="s">
        <v>71</v>
      </c>
      <c r="D267" s="7">
        <v>7</v>
      </c>
      <c r="E267" s="9"/>
      <c r="F267" s="9"/>
      <c r="G267" s="9"/>
      <c r="H267" s="9"/>
      <c r="I267" s="9"/>
      <c r="J267" s="9"/>
      <c r="K267" s="9"/>
      <c r="L267" s="9"/>
      <c r="M267" s="6"/>
      <c r="N267" s="2" t="s">
        <v>339</v>
      </c>
      <c r="O267" s="2" t="s">
        <v>51</v>
      </c>
      <c r="P267" s="2" t="s">
        <v>51</v>
      </c>
      <c r="Q267" s="2" t="s">
        <v>328</v>
      </c>
      <c r="R267" s="2" t="s">
        <v>61</v>
      </c>
      <c r="S267" s="2" t="s">
        <v>62</v>
      </c>
      <c r="T267" s="2" t="s">
        <v>62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51</v>
      </c>
      <c r="AS267" s="2" t="s">
        <v>51</v>
      </c>
      <c r="AT267" s="3"/>
      <c r="AU267" s="2" t="s">
        <v>340</v>
      </c>
      <c r="AV267" s="3">
        <v>67</v>
      </c>
    </row>
    <row r="268" spans="1:48" ht="27" customHeight="1" x14ac:dyDescent="0.3">
      <c r="A268" s="6" t="s">
        <v>341</v>
      </c>
      <c r="B268" s="6" t="s">
        <v>342</v>
      </c>
      <c r="C268" s="6" t="s">
        <v>343</v>
      </c>
      <c r="D268" s="7">
        <v>5</v>
      </c>
      <c r="E268" s="9"/>
      <c r="F268" s="9"/>
      <c r="G268" s="9"/>
      <c r="H268" s="9"/>
      <c r="I268" s="9"/>
      <c r="J268" s="9"/>
      <c r="K268" s="9"/>
      <c r="L268" s="9"/>
      <c r="M268" s="6"/>
      <c r="N268" s="2" t="s">
        <v>344</v>
      </c>
      <c r="O268" s="2" t="s">
        <v>51</v>
      </c>
      <c r="P268" s="2" t="s">
        <v>51</v>
      </c>
      <c r="Q268" s="2" t="s">
        <v>328</v>
      </c>
      <c r="R268" s="2" t="s">
        <v>61</v>
      </c>
      <c r="S268" s="2" t="s">
        <v>62</v>
      </c>
      <c r="T268" s="2" t="s">
        <v>62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2" t="s">
        <v>51</v>
      </c>
      <c r="AS268" s="2" t="s">
        <v>51</v>
      </c>
      <c r="AT268" s="3"/>
      <c r="AU268" s="2" t="s">
        <v>345</v>
      </c>
      <c r="AV268" s="3">
        <v>171</v>
      </c>
    </row>
    <row r="269" spans="1:48" ht="27" customHeight="1" x14ac:dyDescent="0.3">
      <c r="A269" s="6" t="s">
        <v>346</v>
      </c>
      <c r="B269" s="6" t="s">
        <v>347</v>
      </c>
      <c r="C269" s="6" t="s">
        <v>66</v>
      </c>
      <c r="D269" s="7">
        <v>3</v>
      </c>
      <c r="E269" s="9"/>
      <c r="F269" s="9"/>
      <c r="G269" s="9"/>
      <c r="H269" s="9"/>
      <c r="I269" s="9"/>
      <c r="J269" s="9"/>
      <c r="K269" s="9"/>
      <c r="L269" s="9"/>
      <c r="M269" s="6"/>
      <c r="N269" s="2" t="s">
        <v>348</v>
      </c>
      <c r="O269" s="2" t="s">
        <v>51</v>
      </c>
      <c r="P269" s="2" t="s">
        <v>51</v>
      </c>
      <c r="Q269" s="2" t="s">
        <v>328</v>
      </c>
      <c r="R269" s="2" t="s">
        <v>61</v>
      </c>
      <c r="S269" s="2" t="s">
        <v>62</v>
      </c>
      <c r="T269" s="2" t="s">
        <v>62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51</v>
      </c>
      <c r="AS269" s="2" t="s">
        <v>51</v>
      </c>
      <c r="AT269" s="3"/>
      <c r="AU269" s="2" t="s">
        <v>349</v>
      </c>
      <c r="AV269" s="3">
        <v>172</v>
      </c>
    </row>
    <row r="270" spans="1:48" ht="27" customHeight="1" x14ac:dyDescent="0.3">
      <c r="A270" s="6" t="s">
        <v>350</v>
      </c>
      <c r="B270" s="6" t="s">
        <v>351</v>
      </c>
      <c r="C270" s="6" t="s">
        <v>71</v>
      </c>
      <c r="D270" s="7">
        <v>10</v>
      </c>
      <c r="E270" s="9"/>
      <c r="F270" s="9"/>
      <c r="G270" s="9"/>
      <c r="H270" s="9"/>
      <c r="I270" s="9"/>
      <c r="J270" s="9"/>
      <c r="K270" s="9"/>
      <c r="L270" s="9"/>
      <c r="M270" s="6"/>
      <c r="N270" s="2" t="s">
        <v>352</v>
      </c>
      <c r="O270" s="2" t="s">
        <v>51</v>
      </c>
      <c r="P270" s="2" t="s">
        <v>51</v>
      </c>
      <c r="Q270" s="2" t="s">
        <v>328</v>
      </c>
      <c r="R270" s="2" t="s">
        <v>61</v>
      </c>
      <c r="S270" s="2" t="s">
        <v>62</v>
      </c>
      <c r="T270" s="2" t="s">
        <v>62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51</v>
      </c>
      <c r="AS270" s="2" t="s">
        <v>51</v>
      </c>
      <c r="AT270" s="3"/>
      <c r="AU270" s="2" t="s">
        <v>353</v>
      </c>
      <c r="AV270" s="3">
        <v>173</v>
      </c>
    </row>
    <row r="271" spans="1:48" ht="27" customHeight="1" x14ac:dyDescent="0.3">
      <c r="A271" s="6" t="s">
        <v>354</v>
      </c>
      <c r="B271" s="6" t="s">
        <v>355</v>
      </c>
      <c r="C271" s="6" t="s">
        <v>66</v>
      </c>
      <c r="D271" s="7">
        <v>149</v>
      </c>
      <c r="E271" s="9"/>
      <c r="F271" s="9"/>
      <c r="G271" s="9"/>
      <c r="H271" s="9"/>
      <c r="I271" s="9"/>
      <c r="J271" s="9"/>
      <c r="K271" s="9"/>
      <c r="L271" s="9"/>
      <c r="M271" s="6"/>
      <c r="N271" s="2" t="s">
        <v>356</v>
      </c>
      <c r="O271" s="2" t="s">
        <v>51</v>
      </c>
      <c r="P271" s="2" t="s">
        <v>51</v>
      </c>
      <c r="Q271" s="2" t="s">
        <v>328</v>
      </c>
      <c r="R271" s="2" t="s">
        <v>61</v>
      </c>
      <c r="S271" s="2" t="s">
        <v>62</v>
      </c>
      <c r="T271" s="2" t="s">
        <v>62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51</v>
      </c>
      <c r="AS271" s="2" t="s">
        <v>51</v>
      </c>
      <c r="AT271" s="3"/>
      <c r="AU271" s="2" t="s">
        <v>357</v>
      </c>
      <c r="AV271" s="3">
        <v>71</v>
      </c>
    </row>
    <row r="272" spans="1:48" ht="27" customHeight="1" x14ac:dyDescent="0.3">
      <c r="A272" s="6" t="s">
        <v>358</v>
      </c>
      <c r="B272" s="6" t="s">
        <v>359</v>
      </c>
      <c r="C272" s="6" t="s">
        <v>66</v>
      </c>
      <c r="D272" s="7">
        <v>49</v>
      </c>
      <c r="E272" s="9"/>
      <c r="F272" s="9"/>
      <c r="G272" s="9"/>
      <c r="H272" s="9"/>
      <c r="I272" s="9"/>
      <c r="J272" s="9"/>
      <c r="K272" s="9"/>
      <c r="L272" s="9"/>
      <c r="M272" s="6"/>
      <c r="N272" s="2" t="s">
        <v>360</v>
      </c>
      <c r="O272" s="2" t="s">
        <v>51</v>
      </c>
      <c r="P272" s="2" t="s">
        <v>51</v>
      </c>
      <c r="Q272" s="2" t="s">
        <v>328</v>
      </c>
      <c r="R272" s="2" t="s">
        <v>61</v>
      </c>
      <c r="S272" s="2" t="s">
        <v>62</v>
      </c>
      <c r="T272" s="2" t="s">
        <v>62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51</v>
      </c>
      <c r="AS272" s="2" t="s">
        <v>51</v>
      </c>
      <c r="AT272" s="3"/>
      <c r="AU272" s="2" t="s">
        <v>361</v>
      </c>
      <c r="AV272" s="3">
        <v>73</v>
      </c>
    </row>
    <row r="273" spans="1:48" ht="27" customHeight="1" x14ac:dyDescent="0.3">
      <c r="A273" s="6" t="s">
        <v>362</v>
      </c>
      <c r="B273" s="6" t="s">
        <v>363</v>
      </c>
      <c r="C273" s="6" t="s">
        <v>66</v>
      </c>
      <c r="D273" s="7">
        <v>20</v>
      </c>
      <c r="E273" s="9"/>
      <c r="F273" s="9"/>
      <c r="G273" s="9"/>
      <c r="H273" s="9"/>
      <c r="I273" s="9"/>
      <c r="J273" s="9"/>
      <c r="K273" s="9"/>
      <c r="L273" s="9"/>
      <c r="M273" s="6"/>
      <c r="N273" s="2" t="s">
        <v>364</v>
      </c>
      <c r="O273" s="2" t="s">
        <v>51</v>
      </c>
      <c r="P273" s="2" t="s">
        <v>51</v>
      </c>
      <c r="Q273" s="2" t="s">
        <v>328</v>
      </c>
      <c r="R273" s="2" t="s">
        <v>61</v>
      </c>
      <c r="S273" s="2" t="s">
        <v>62</v>
      </c>
      <c r="T273" s="2" t="s">
        <v>62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51</v>
      </c>
      <c r="AS273" s="2" t="s">
        <v>51</v>
      </c>
      <c r="AT273" s="3"/>
      <c r="AU273" s="2" t="s">
        <v>365</v>
      </c>
      <c r="AV273" s="3">
        <v>174</v>
      </c>
    </row>
    <row r="274" spans="1:48" ht="27" customHeight="1" x14ac:dyDescent="0.3">
      <c r="A274" s="6" t="s">
        <v>366</v>
      </c>
      <c r="B274" s="6" t="s">
        <v>367</v>
      </c>
      <c r="C274" s="6" t="s">
        <v>66</v>
      </c>
      <c r="D274" s="7">
        <v>31</v>
      </c>
      <c r="E274" s="9"/>
      <c r="F274" s="9"/>
      <c r="G274" s="9"/>
      <c r="H274" s="9"/>
      <c r="I274" s="9"/>
      <c r="J274" s="9"/>
      <c r="K274" s="9"/>
      <c r="L274" s="9"/>
      <c r="M274" s="6"/>
      <c r="N274" s="2" t="s">
        <v>368</v>
      </c>
      <c r="O274" s="2" t="s">
        <v>51</v>
      </c>
      <c r="P274" s="2" t="s">
        <v>51</v>
      </c>
      <c r="Q274" s="2" t="s">
        <v>328</v>
      </c>
      <c r="R274" s="2" t="s">
        <v>61</v>
      </c>
      <c r="S274" s="2" t="s">
        <v>62</v>
      </c>
      <c r="T274" s="2" t="s">
        <v>62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51</v>
      </c>
      <c r="AS274" s="2" t="s">
        <v>51</v>
      </c>
      <c r="AT274" s="3"/>
      <c r="AU274" s="2" t="s">
        <v>369</v>
      </c>
      <c r="AV274" s="3">
        <v>175</v>
      </c>
    </row>
    <row r="275" spans="1:48" ht="27" customHeight="1" x14ac:dyDescent="0.3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</row>
    <row r="276" spans="1:48" ht="27" customHeight="1" x14ac:dyDescent="0.3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</row>
    <row r="277" spans="1:48" ht="27" customHeight="1" x14ac:dyDescent="0.3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</row>
    <row r="278" spans="1:48" ht="27" customHeight="1" x14ac:dyDescent="0.3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</row>
    <row r="279" spans="1:48" ht="27" customHeight="1" x14ac:dyDescent="0.3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</row>
    <row r="280" spans="1:48" ht="27" customHeight="1" x14ac:dyDescent="0.3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</row>
    <row r="281" spans="1:48" ht="27" customHeight="1" x14ac:dyDescent="0.3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</row>
    <row r="282" spans="1:48" ht="27" customHeight="1" x14ac:dyDescent="0.3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</row>
    <row r="283" spans="1:48" ht="27" customHeight="1" x14ac:dyDescent="0.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</row>
    <row r="284" spans="1:48" ht="27" customHeight="1" x14ac:dyDescent="0.3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</row>
    <row r="285" spans="1:48" ht="27" customHeight="1" x14ac:dyDescent="0.3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</row>
    <row r="286" spans="1:48" ht="27" customHeight="1" x14ac:dyDescent="0.3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</row>
    <row r="287" spans="1:48" ht="27" customHeight="1" x14ac:dyDescent="0.3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</row>
    <row r="288" spans="1:48" ht="27" customHeight="1" x14ac:dyDescent="0.3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</row>
    <row r="289" spans="1:48" ht="27" customHeight="1" x14ac:dyDescent="0.3">
      <c r="A289" s="6" t="s">
        <v>93</v>
      </c>
      <c r="B289" s="7"/>
      <c r="C289" s="7"/>
      <c r="D289" s="7"/>
      <c r="E289" s="7"/>
      <c r="F289" s="9"/>
      <c r="G289" s="7"/>
      <c r="H289" s="9"/>
      <c r="I289" s="7"/>
      <c r="J289" s="9"/>
      <c r="K289" s="7"/>
      <c r="L289" s="9"/>
      <c r="M289" s="7"/>
      <c r="N289" t="s">
        <v>94</v>
      </c>
    </row>
    <row r="290" spans="1:48" ht="27" customHeight="1" x14ac:dyDescent="0.3">
      <c r="A290" s="6" t="s">
        <v>370</v>
      </c>
      <c r="B290" s="6" t="s">
        <v>51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3"/>
      <c r="O290" s="3"/>
      <c r="P290" s="3"/>
      <c r="Q290" s="2" t="s">
        <v>371</v>
      </c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ht="27" customHeight="1" x14ac:dyDescent="0.3">
      <c r="A291" s="6" t="s">
        <v>372</v>
      </c>
      <c r="B291" s="6" t="s">
        <v>373</v>
      </c>
      <c r="C291" s="6" t="s">
        <v>71</v>
      </c>
      <c r="D291" s="7">
        <v>12</v>
      </c>
      <c r="E291" s="9"/>
      <c r="F291" s="9"/>
      <c r="G291" s="9"/>
      <c r="H291" s="9"/>
      <c r="I291" s="9"/>
      <c r="J291" s="9"/>
      <c r="K291" s="9"/>
      <c r="L291" s="9"/>
      <c r="M291" s="6"/>
      <c r="N291" s="2" t="s">
        <v>374</v>
      </c>
      <c r="O291" s="2" t="s">
        <v>51</v>
      </c>
      <c r="P291" s="2" t="s">
        <v>51</v>
      </c>
      <c r="Q291" s="2" t="s">
        <v>371</v>
      </c>
      <c r="R291" s="2" t="s">
        <v>61</v>
      </c>
      <c r="S291" s="2" t="s">
        <v>62</v>
      </c>
      <c r="T291" s="2" t="s">
        <v>62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51</v>
      </c>
      <c r="AS291" s="2" t="s">
        <v>51</v>
      </c>
      <c r="AT291" s="3"/>
      <c r="AU291" s="2" t="s">
        <v>375</v>
      </c>
      <c r="AV291" s="3">
        <v>79</v>
      </c>
    </row>
    <row r="292" spans="1:48" ht="27" customHeight="1" x14ac:dyDescent="0.3">
      <c r="A292" s="6" t="s">
        <v>376</v>
      </c>
      <c r="B292" s="6" t="s">
        <v>377</v>
      </c>
      <c r="C292" s="6" t="s">
        <v>71</v>
      </c>
      <c r="D292" s="7">
        <v>9</v>
      </c>
      <c r="E292" s="9"/>
      <c r="F292" s="9"/>
      <c r="G292" s="9"/>
      <c r="H292" s="9"/>
      <c r="I292" s="9"/>
      <c r="J292" s="9"/>
      <c r="K292" s="9"/>
      <c r="L292" s="9"/>
      <c r="M292" s="6"/>
      <c r="N292" s="2" t="s">
        <v>378</v>
      </c>
      <c r="O292" s="2" t="s">
        <v>51</v>
      </c>
      <c r="P292" s="2" t="s">
        <v>51</v>
      </c>
      <c r="Q292" s="2" t="s">
        <v>371</v>
      </c>
      <c r="R292" s="2" t="s">
        <v>62</v>
      </c>
      <c r="S292" s="2" t="s">
        <v>62</v>
      </c>
      <c r="T292" s="2" t="s">
        <v>61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51</v>
      </c>
      <c r="AS292" s="2" t="s">
        <v>51</v>
      </c>
      <c r="AT292" s="3"/>
      <c r="AU292" s="2" t="s">
        <v>379</v>
      </c>
      <c r="AV292" s="3">
        <v>78</v>
      </c>
    </row>
    <row r="293" spans="1:48" ht="27" customHeight="1" x14ac:dyDescent="0.3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</row>
    <row r="294" spans="1:48" ht="27" customHeight="1" x14ac:dyDescent="0.3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</row>
    <row r="295" spans="1:48" ht="27" customHeight="1" x14ac:dyDescent="0.3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</row>
    <row r="296" spans="1:48" ht="27" customHeight="1" x14ac:dyDescent="0.3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</row>
    <row r="297" spans="1:48" ht="27" customHeight="1" x14ac:dyDescent="0.3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</row>
    <row r="298" spans="1:48" ht="27" customHeight="1" x14ac:dyDescent="0.3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</row>
    <row r="299" spans="1:48" ht="27" customHeight="1" x14ac:dyDescent="0.3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</row>
    <row r="300" spans="1:48" ht="27" customHeight="1" x14ac:dyDescent="0.3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</row>
    <row r="301" spans="1:48" ht="27" customHeight="1" x14ac:dyDescent="0.3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</row>
    <row r="302" spans="1:48" ht="27" customHeight="1" x14ac:dyDescent="0.3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1:48" ht="27" customHeight="1" x14ac:dyDescent="0.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</row>
    <row r="304" spans="1:48" ht="27" customHeight="1" x14ac:dyDescent="0.3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</row>
    <row r="305" spans="1:48" ht="27" customHeight="1" x14ac:dyDescent="0.3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</row>
    <row r="306" spans="1:48" ht="27" customHeight="1" x14ac:dyDescent="0.3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1:48" ht="27" customHeight="1" x14ac:dyDescent="0.3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</row>
    <row r="308" spans="1:48" ht="27" customHeight="1" x14ac:dyDescent="0.3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</row>
    <row r="309" spans="1:48" ht="27" customHeight="1" x14ac:dyDescent="0.3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</row>
    <row r="310" spans="1:48" ht="27" customHeight="1" x14ac:dyDescent="0.3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</row>
    <row r="311" spans="1:48" ht="27" customHeight="1" x14ac:dyDescent="0.3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</row>
    <row r="312" spans="1:48" ht="27" customHeight="1" x14ac:dyDescent="0.3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</row>
    <row r="313" spans="1:48" ht="27" customHeight="1" x14ac:dyDescent="0.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</row>
    <row r="314" spans="1:48" ht="27" customHeight="1" x14ac:dyDescent="0.3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</row>
    <row r="315" spans="1:48" ht="27" customHeight="1" x14ac:dyDescent="0.3">
      <c r="A315" s="6" t="s">
        <v>93</v>
      </c>
      <c r="B315" s="7"/>
      <c r="C315" s="7"/>
      <c r="D315" s="7"/>
      <c r="E315" s="7"/>
      <c r="F315" s="9"/>
      <c r="G315" s="7"/>
      <c r="H315" s="9"/>
      <c r="I315" s="7"/>
      <c r="J315" s="9"/>
      <c r="K315" s="7"/>
      <c r="L315" s="9"/>
      <c r="M315" s="7"/>
      <c r="N315" t="s">
        <v>94</v>
      </c>
    </row>
    <row r="316" spans="1:48" ht="27" customHeight="1" x14ac:dyDescent="0.3">
      <c r="A316" s="6" t="s">
        <v>380</v>
      </c>
      <c r="B316" s="6" t="s">
        <v>51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3"/>
      <c r="O316" s="3"/>
      <c r="P316" s="3"/>
      <c r="Q316" s="2" t="s">
        <v>381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27" customHeight="1" x14ac:dyDescent="0.3">
      <c r="A317" s="6" t="s">
        <v>382</v>
      </c>
      <c r="B317" s="6" t="s">
        <v>383</v>
      </c>
      <c r="C317" s="6" t="s">
        <v>343</v>
      </c>
      <c r="D317" s="7">
        <v>2</v>
      </c>
      <c r="E317" s="9"/>
      <c r="F317" s="9"/>
      <c r="G317" s="9"/>
      <c r="H317" s="9"/>
      <c r="I317" s="9"/>
      <c r="J317" s="9"/>
      <c r="K317" s="9"/>
      <c r="L317" s="9"/>
      <c r="M317" s="6"/>
      <c r="N317" s="2" t="s">
        <v>384</v>
      </c>
      <c r="O317" s="2" t="s">
        <v>51</v>
      </c>
      <c r="P317" s="2" t="s">
        <v>51</v>
      </c>
      <c r="Q317" s="2" t="s">
        <v>381</v>
      </c>
      <c r="R317" s="2" t="s">
        <v>61</v>
      </c>
      <c r="S317" s="2" t="s">
        <v>62</v>
      </c>
      <c r="T317" s="2" t="s">
        <v>62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51</v>
      </c>
      <c r="AS317" s="2" t="s">
        <v>51</v>
      </c>
      <c r="AT317" s="3"/>
      <c r="AU317" s="2" t="s">
        <v>385</v>
      </c>
      <c r="AV317" s="3">
        <v>177</v>
      </c>
    </row>
    <row r="318" spans="1:48" ht="27" customHeight="1" x14ac:dyDescent="0.3">
      <c r="A318" s="6" t="s">
        <v>386</v>
      </c>
      <c r="B318" s="6" t="s">
        <v>387</v>
      </c>
      <c r="C318" s="6" t="s">
        <v>343</v>
      </c>
      <c r="D318" s="7">
        <v>1</v>
      </c>
      <c r="E318" s="9"/>
      <c r="F318" s="9"/>
      <c r="G318" s="9"/>
      <c r="H318" s="9"/>
      <c r="I318" s="9"/>
      <c r="J318" s="9"/>
      <c r="K318" s="9"/>
      <c r="L318" s="9"/>
      <c r="M318" s="6"/>
      <c r="N318" s="2" t="s">
        <v>388</v>
      </c>
      <c r="O318" s="2" t="s">
        <v>51</v>
      </c>
      <c r="P318" s="2" t="s">
        <v>51</v>
      </c>
      <c r="Q318" s="2" t="s">
        <v>381</v>
      </c>
      <c r="R318" s="2" t="s">
        <v>61</v>
      </c>
      <c r="S318" s="2" t="s">
        <v>62</v>
      </c>
      <c r="T318" s="2" t="s">
        <v>62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51</v>
      </c>
      <c r="AS318" s="2" t="s">
        <v>51</v>
      </c>
      <c r="AT318" s="3"/>
      <c r="AU318" s="2" t="s">
        <v>389</v>
      </c>
      <c r="AV318" s="3">
        <v>178</v>
      </c>
    </row>
    <row r="319" spans="1:48" ht="27" customHeight="1" x14ac:dyDescent="0.3">
      <c r="A319" s="6" t="s">
        <v>390</v>
      </c>
      <c r="B319" s="6" t="s">
        <v>391</v>
      </c>
      <c r="C319" s="6" t="s">
        <v>343</v>
      </c>
      <c r="D319" s="7">
        <v>1</v>
      </c>
      <c r="E319" s="9"/>
      <c r="F319" s="9"/>
      <c r="G319" s="9"/>
      <c r="H319" s="9"/>
      <c r="I319" s="9"/>
      <c r="J319" s="9"/>
      <c r="K319" s="9"/>
      <c r="L319" s="9"/>
      <c r="M319" s="6"/>
      <c r="N319" s="2" t="s">
        <v>392</v>
      </c>
      <c r="O319" s="2" t="s">
        <v>51</v>
      </c>
      <c r="P319" s="2" t="s">
        <v>51</v>
      </c>
      <c r="Q319" s="2" t="s">
        <v>381</v>
      </c>
      <c r="R319" s="2" t="s">
        <v>61</v>
      </c>
      <c r="S319" s="2" t="s">
        <v>62</v>
      </c>
      <c r="T319" s="2" t="s">
        <v>62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51</v>
      </c>
      <c r="AS319" s="2" t="s">
        <v>51</v>
      </c>
      <c r="AT319" s="3"/>
      <c r="AU319" s="2" t="s">
        <v>393</v>
      </c>
      <c r="AV319" s="3">
        <v>179</v>
      </c>
    </row>
    <row r="320" spans="1:48" ht="27" customHeight="1" x14ac:dyDescent="0.3">
      <c r="A320" s="6" t="s">
        <v>394</v>
      </c>
      <c r="B320" s="6" t="s">
        <v>395</v>
      </c>
      <c r="C320" s="6" t="s">
        <v>343</v>
      </c>
      <c r="D320" s="7">
        <v>1</v>
      </c>
      <c r="E320" s="9"/>
      <c r="F320" s="9"/>
      <c r="G320" s="9"/>
      <c r="H320" s="9"/>
      <c r="I320" s="9"/>
      <c r="J320" s="9"/>
      <c r="K320" s="9"/>
      <c r="L320" s="9"/>
      <c r="M320" s="6"/>
      <c r="N320" s="2" t="s">
        <v>396</v>
      </c>
      <c r="O320" s="2" t="s">
        <v>51</v>
      </c>
      <c r="P320" s="2" t="s">
        <v>51</v>
      </c>
      <c r="Q320" s="2" t="s">
        <v>381</v>
      </c>
      <c r="R320" s="2" t="s">
        <v>61</v>
      </c>
      <c r="S320" s="2" t="s">
        <v>62</v>
      </c>
      <c r="T320" s="2" t="s">
        <v>62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51</v>
      </c>
      <c r="AS320" s="2" t="s">
        <v>51</v>
      </c>
      <c r="AT320" s="3"/>
      <c r="AU320" s="2" t="s">
        <v>397</v>
      </c>
      <c r="AV320" s="3">
        <v>180</v>
      </c>
    </row>
    <row r="321" spans="1:48" ht="27" customHeight="1" x14ac:dyDescent="0.3">
      <c r="A321" s="6" t="s">
        <v>398</v>
      </c>
      <c r="B321" s="6" t="s">
        <v>399</v>
      </c>
      <c r="C321" s="6" t="s">
        <v>343</v>
      </c>
      <c r="D321" s="7">
        <v>2</v>
      </c>
      <c r="E321" s="9"/>
      <c r="F321" s="9"/>
      <c r="G321" s="9"/>
      <c r="H321" s="9"/>
      <c r="I321" s="9"/>
      <c r="J321" s="9"/>
      <c r="K321" s="9"/>
      <c r="L321" s="9"/>
      <c r="M321" s="6"/>
      <c r="N321" s="2" t="s">
        <v>400</v>
      </c>
      <c r="O321" s="2" t="s">
        <v>51</v>
      </c>
      <c r="P321" s="2" t="s">
        <v>51</v>
      </c>
      <c r="Q321" s="2" t="s">
        <v>381</v>
      </c>
      <c r="R321" s="2" t="s">
        <v>61</v>
      </c>
      <c r="S321" s="2" t="s">
        <v>62</v>
      </c>
      <c r="T321" s="2" t="s">
        <v>62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51</v>
      </c>
      <c r="AS321" s="2" t="s">
        <v>51</v>
      </c>
      <c r="AT321" s="3"/>
      <c r="AU321" s="2" t="s">
        <v>401</v>
      </c>
      <c r="AV321" s="3">
        <v>181</v>
      </c>
    </row>
    <row r="322" spans="1:48" ht="27" customHeight="1" x14ac:dyDescent="0.3">
      <c r="A322" s="6" t="s">
        <v>402</v>
      </c>
      <c r="B322" s="6" t="s">
        <v>403</v>
      </c>
      <c r="C322" s="6" t="s">
        <v>343</v>
      </c>
      <c r="D322" s="7">
        <v>1</v>
      </c>
      <c r="E322" s="9"/>
      <c r="F322" s="9"/>
      <c r="G322" s="9"/>
      <c r="H322" s="9"/>
      <c r="I322" s="9"/>
      <c r="J322" s="9"/>
      <c r="K322" s="9"/>
      <c r="L322" s="9"/>
      <c r="M322" s="6"/>
      <c r="N322" s="2" t="s">
        <v>404</v>
      </c>
      <c r="O322" s="2" t="s">
        <v>51</v>
      </c>
      <c r="P322" s="2" t="s">
        <v>51</v>
      </c>
      <c r="Q322" s="2" t="s">
        <v>381</v>
      </c>
      <c r="R322" s="2" t="s">
        <v>61</v>
      </c>
      <c r="S322" s="2" t="s">
        <v>62</v>
      </c>
      <c r="T322" s="2" t="s">
        <v>62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51</v>
      </c>
      <c r="AS322" s="2" t="s">
        <v>51</v>
      </c>
      <c r="AT322" s="3"/>
      <c r="AU322" s="2" t="s">
        <v>405</v>
      </c>
      <c r="AV322" s="3">
        <v>182</v>
      </c>
    </row>
    <row r="323" spans="1:48" ht="27" customHeight="1" x14ac:dyDescent="0.3">
      <c r="A323" s="6" t="s">
        <v>406</v>
      </c>
      <c r="B323" s="6" t="s">
        <v>407</v>
      </c>
      <c r="C323" s="6" t="s">
        <v>343</v>
      </c>
      <c r="D323" s="7">
        <v>1</v>
      </c>
      <c r="E323" s="9"/>
      <c r="F323" s="9"/>
      <c r="G323" s="9"/>
      <c r="H323" s="9"/>
      <c r="I323" s="9"/>
      <c r="J323" s="9"/>
      <c r="K323" s="9"/>
      <c r="L323" s="9"/>
      <c r="M323" s="6"/>
      <c r="N323" s="2" t="s">
        <v>408</v>
      </c>
      <c r="O323" s="2" t="s">
        <v>51</v>
      </c>
      <c r="P323" s="2" t="s">
        <v>51</v>
      </c>
      <c r="Q323" s="2" t="s">
        <v>381</v>
      </c>
      <c r="R323" s="2" t="s">
        <v>62</v>
      </c>
      <c r="S323" s="2" t="s">
        <v>62</v>
      </c>
      <c r="T323" s="2" t="s">
        <v>61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51</v>
      </c>
      <c r="AS323" s="2" t="s">
        <v>51</v>
      </c>
      <c r="AT323" s="3"/>
      <c r="AU323" s="2" t="s">
        <v>409</v>
      </c>
      <c r="AV323" s="3">
        <v>82</v>
      </c>
    </row>
    <row r="324" spans="1:48" ht="27" customHeight="1" x14ac:dyDescent="0.3">
      <c r="A324" s="6" t="s">
        <v>406</v>
      </c>
      <c r="B324" s="6" t="s">
        <v>410</v>
      </c>
      <c r="C324" s="6" t="s">
        <v>343</v>
      </c>
      <c r="D324" s="7">
        <v>1</v>
      </c>
      <c r="E324" s="9"/>
      <c r="F324" s="9"/>
      <c r="G324" s="9"/>
      <c r="H324" s="9"/>
      <c r="I324" s="9"/>
      <c r="J324" s="9"/>
      <c r="K324" s="9"/>
      <c r="L324" s="9"/>
      <c r="M324" s="6"/>
      <c r="N324" s="2" t="s">
        <v>411</v>
      </c>
      <c r="O324" s="2" t="s">
        <v>51</v>
      </c>
      <c r="P324" s="2" t="s">
        <v>51</v>
      </c>
      <c r="Q324" s="2" t="s">
        <v>381</v>
      </c>
      <c r="R324" s="2" t="s">
        <v>62</v>
      </c>
      <c r="S324" s="2" t="s">
        <v>62</v>
      </c>
      <c r="T324" s="2" t="s">
        <v>61</v>
      </c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51</v>
      </c>
      <c r="AS324" s="2" t="s">
        <v>51</v>
      </c>
      <c r="AT324" s="3"/>
      <c r="AU324" s="2" t="s">
        <v>412</v>
      </c>
      <c r="AV324" s="3">
        <v>83</v>
      </c>
    </row>
    <row r="325" spans="1:48" ht="27" customHeight="1" x14ac:dyDescent="0.3">
      <c r="A325" s="6" t="s">
        <v>413</v>
      </c>
      <c r="B325" s="6" t="s">
        <v>51</v>
      </c>
      <c r="C325" s="6" t="s">
        <v>59</v>
      </c>
      <c r="D325" s="7">
        <v>2</v>
      </c>
      <c r="E325" s="9"/>
      <c r="F325" s="9"/>
      <c r="G325" s="9"/>
      <c r="H325" s="9"/>
      <c r="I325" s="9"/>
      <c r="J325" s="9"/>
      <c r="K325" s="9"/>
      <c r="L325" s="9"/>
      <c r="M325" s="6"/>
      <c r="N325" s="2" t="s">
        <v>414</v>
      </c>
      <c r="O325" s="2" t="s">
        <v>51</v>
      </c>
      <c r="P325" s="2" t="s">
        <v>51</v>
      </c>
      <c r="Q325" s="2" t="s">
        <v>381</v>
      </c>
      <c r="R325" s="2" t="s">
        <v>62</v>
      </c>
      <c r="S325" s="2" t="s">
        <v>62</v>
      </c>
      <c r="T325" s="2" t="s">
        <v>61</v>
      </c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 t="s">
        <v>51</v>
      </c>
      <c r="AS325" s="2" t="s">
        <v>51</v>
      </c>
      <c r="AT325" s="3"/>
      <c r="AU325" s="2" t="s">
        <v>415</v>
      </c>
      <c r="AV325" s="3">
        <v>91</v>
      </c>
    </row>
    <row r="326" spans="1:48" ht="27" customHeight="1" x14ac:dyDescent="0.3">
      <c r="A326" s="6" t="s">
        <v>416</v>
      </c>
      <c r="B326" s="6" t="s">
        <v>417</v>
      </c>
      <c r="C326" s="6" t="s">
        <v>165</v>
      </c>
      <c r="D326" s="7">
        <v>2</v>
      </c>
      <c r="E326" s="9"/>
      <c r="F326" s="9"/>
      <c r="G326" s="9"/>
      <c r="H326" s="9"/>
      <c r="I326" s="9"/>
      <c r="J326" s="9"/>
      <c r="K326" s="9"/>
      <c r="L326" s="9"/>
      <c r="M326" s="6"/>
      <c r="N326" s="2" t="s">
        <v>418</v>
      </c>
      <c r="O326" s="2" t="s">
        <v>51</v>
      </c>
      <c r="P326" s="2" t="s">
        <v>51</v>
      </c>
      <c r="Q326" s="2" t="s">
        <v>381</v>
      </c>
      <c r="R326" s="2" t="s">
        <v>62</v>
      </c>
      <c r="S326" s="2" t="s">
        <v>62</v>
      </c>
      <c r="T326" s="2" t="s">
        <v>61</v>
      </c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 t="s">
        <v>51</v>
      </c>
      <c r="AS326" s="2" t="s">
        <v>51</v>
      </c>
      <c r="AT326" s="3"/>
      <c r="AU326" s="2" t="s">
        <v>419</v>
      </c>
      <c r="AV326" s="3">
        <v>90</v>
      </c>
    </row>
    <row r="327" spans="1:48" ht="27" customHeight="1" x14ac:dyDescent="0.3">
      <c r="A327" s="6" t="s">
        <v>420</v>
      </c>
      <c r="B327" s="6" t="s">
        <v>421</v>
      </c>
      <c r="C327" s="6" t="s">
        <v>59</v>
      </c>
      <c r="D327" s="7">
        <v>2</v>
      </c>
      <c r="E327" s="9"/>
      <c r="F327" s="9"/>
      <c r="G327" s="9"/>
      <c r="H327" s="9"/>
      <c r="I327" s="9"/>
      <c r="J327" s="9"/>
      <c r="K327" s="9"/>
      <c r="L327" s="9"/>
      <c r="M327" s="6"/>
      <c r="N327" s="2" t="s">
        <v>422</v>
      </c>
      <c r="O327" s="2" t="s">
        <v>51</v>
      </c>
      <c r="P327" s="2" t="s">
        <v>51</v>
      </c>
      <c r="Q327" s="2" t="s">
        <v>381</v>
      </c>
      <c r="R327" s="2" t="s">
        <v>61</v>
      </c>
      <c r="S327" s="2" t="s">
        <v>62</v>
      </c>
      <c r="T327" s="2" t="s">
        <v>62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51</v>
      </c>
      <c r="AS327" s="2" t="s">
        <v>51</v>
      </c>
      <c r="AT327" s="3"/>
      <c r="AU327" s="2" t="s">
        <v>423</v>
      </c>
      <c r="AV327" s="3">
        <v>102</v>
      </c>
    </row>
    <row r="328" spans="1:48" ht="27" customHeight="1" x14ac:dyDescent="0.3">
      <c r="A328" s="6" t="s">
        <v>424</v>
      </c>
      <c r="B328" s="6" t="s">
        <v>425</v>
      </c>
      <c r="C328" s="6" t="s">
        <v>165</v>
      </c>
      <c r="D328" s="7">
        <v>1</v>
      </c>
      <c r="E328" s="9"/>
      <c r="F328" s="9"/>
      <c r="G328" s="9"/>
      <c r="H328" s="9"/>
      <c r="I328" s="9"/>
      <c r="J328" s="9"/>
      <c r="K328" s="9"/>
      <c r="L328" s="9"/>
      <c r="M328" s="6"/>
      <c r="N328" s="2" t="s">
        <v>426</v>
      </c>
      <c r="O328" s="2" t="s">
        <v>51</v>
      </c>
      <c r="P328" s="2" t="s">
        <v>51</v>
      </c>
      <c r="Q328" s="2" t="s">
        <v>381</v>
      </c>
      <c r="R328" s="2" t="s">
        <v>62</v>
      </c>
      <c r="S328" s="2" t="s">
        <v>62</v>
      </c>
      <c r="T328" s="2" t="s">
        <v>61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51</v>
      </c>
      <c r="AS328" s="2" t="s">
        <v>51</v>
      </c>
      <c r="AT328" s="3"/>
      <c r="AU328" s="2" t="s">
        <v>427</v>
      </c>
      <c r="AV328" s="3">
        <v>84</v>
      </c>
    </row>
    <row r="329" spans="1:48" ht="27" customHeight="1" x14ac:dyDescent="0.3">
      <c r="A329" s="6" t="s">
        <v>428</v>
      </c>
      <c r="B329" s="6" t="s">
        <v>429</v>
      </c>
      <c r="C329" s="6" t="s">
        <v>165</v>
      </c>
      <c r="D329" s="7">
        <v>1</v>
      </c>
      <c r="E329" s="9"/>
      <c r="F329" s="9"/>
      <c r="G329" s="9"/>
      <c r="H329" s="9"/>
      <c r="I329" s="9"/>
      <c r="J329" s="9"/>
      <c r="K329" s="9"/>
      <c r="L329" s="9"/>
      <c r="M329" s="6"/>
      <c r="N329" s="2" t="s">
        <v>430</v>
      </c>
      <c r="O329" s="2" t="s">
        <v>51</v>
      </c>
      <c r="P329" s="2" t="s">
        <v>51</v>
      </c>
      <c r="Q329" s="2" t="s">
        <v>381</v>
      </c>
      <c r="R329" s="2" t="s">
        <v>62</v>
      </c>
      <c r="S329" s="2" t="s">
        <v>62</v>
      </c>
      <c r="T329" s="2" t="s">
        <v>61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51</v>
      </c>
      <c r="AS329" s="2" t="s">
        <v>51</v>
      </c>
      <c r="AT329" s="3"/>
      <c r="AU329" s="2" t="s">
        <v>431</v>
      </c>
      <c r="AV329" s="3">
        <v>89</v>
      </c>
    </row>
    <row r="330" spans="1:48" ht="27" customHeight="1" x14ac:dyDescent="0.3">
      <c r="A330" s="6" t="s">
        <v>432</v>
      </c>
      <c r="B330" s="6" t="s">
        <v>433</v>
      </c>
      <c r="C330" s="6" t="s">
        <v>207</v>
      </c>
      <c r="D330" s="7">
        <v>1</v>
      </c>
      <c r="E330" s="9"/>
      <c r="F330" s="9"/>
      <c r="G330" s="9"/>
      <c r="H330" s="9"/>
      <c r="I330" s="9"/>
      <c r="J330" s="9"/>
      <c r="K330" s="9"/>
      <c r="L330" s="9"/>
      <c r="M330" s="6"/>
      <c r="N330" s="2" t="s">
        <v>434</v>
      </c>
      <c r="O330" s="2" t="s">
        <v>51</v>
      </c>
      <c r="P330" s="2" t="s">
        <v>51</v>
      </c>
      <c r="Q330" s="2" t="s">
        <v>381</v>
      </c>
      <c r="R330" s="2" t="s">
        <v>62</v>
      </c>
      <c r="S330" s="2" t="s">
        <v>62</v>
      </c>
      <c r="T330" s="2" t="s">
        <v>61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51</v>
      </c>
      <c r="AS330" s="2" t="s">
        <v>51</v>
      </c>
      <c r="AT330" s="3"/>
      <c r="AU330" s="2" t="s">
        <v>435</v>
      </c>
      <c r="AV330" s="3">
        <v>92</v>
      </c>
    </row>
    <row r="331" spans="1:48" ht="27" customHeight="1" x14ac:dyDescent="0.3">
      <c r="A331" s="6" t="s">
        <v>436</v>
      </c>
      <c r="B331" s="6" t="s">
        <v>421</v>
      </c>
      <c r="C331" s="6" t="s">
        <v>59</v>
      </c>
      <c r="D331" s="7">
        <v>1</v>
      </c>
      <c r="E331" s="9"/>
      <c r="F331" s="9"/>
      <c r="G331" s="9"/>
      <c r="H331" s="9"/>
      <c r="I331" s="9"/>
      <c r="J331" s="9"/>
      <c r="K331" s="9"/>
      <c r="L331" s="9"/>
      <c r="M331" s="6"/>
      <c r="N331" s="2" t="s">
        <v>437</v>
      </c>
      <c r="O331" s="2" t="s">
        <v>51</v>
      </c>
      <c r="P331" s="2" t="s">
        <v>51</v>
      </c>
      <c r="Q331" s="2" t="s">
        <v>381</v>
      </c>
      <c r="R331" s="2" t="s">
        <v>61</v>
      </c>
      <c r="S331" s="2" t="s">
        <v>62</v>
      </c>
      <c r="T331" s="2" t="s">
        <v>62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51</v>
      </c>
      <c r="AS331" s="2" t="s">
        <v>51</v>
      </c>
      <c r="AT331" s="3"/>
      <c r="AU331" s="2" t="s">
        <v>438</v>
      </c>
      <c r="AV331" s="3">
        <v>101</v>
      </c>
    </row>
    <row r="332" spans="1:48" ht="27" customHeight="1" x14ac:dyDescent="0.3">
      <c r="A332" s="6" t="s">
        <v>313</v>
      </c>
      <c r="B332" s="6" t="s">
        <v>439</v>
      </c>
      <c r="C332" s="6" t="s">
        <v>66</v>
      </c>
      <c r="D332" s="7">
        <v>164</v>
      </c>
      <c r="E332" s="9"/>
      <c r="F332" s="9"/>
      <c r="G332" s="9"/>
      <c r="H332" s="9"/>
      <c r="I332" s="9"/>
      <c r="J332" s="9"/>
      <c r="K332" s="9"/>
      <c r="L332" s="9"/>
      <c r="M332" s="6"/>
      <c r="N332" s="2" t="s">
        <v>440</v>
      </c>
      <c r="O332" s="2" t="s">
        <v>51</v>
      </c>
      <c r="P332" s="2" t="s">
        <v>51</v>
      </c>
      <c r="Q332" s="2" t="s">
        <v>381</v>
      </c>
      <c r="R332" s="2" t="s">
        <v>61</v>
      </c>
      <c r="S332" s="2" t="s">
        <v>62</v>
      </c>
      <c r="T332" s="2" t="s">
        <v>62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51</v>
      </c>
      <c r="AS332" s="2" t="s">
        <v>51</v>
      </c>
      <c r="AT332" s="3"/>
      <c r="AU332" s="2" t="s">
        <v>441</v>
      </c>
      <c r="AV332" s="3">
        <v>94</v>
      </c>
    </row>
    <row r="333" spans="1:48" ht="27" customHeight="1" x14ac:dyDescent="0.3">
      <c r="A333" s="6" t="s">
        <v>442</v>
      </c>
      <c r="B333" s="6" t="s">
        <v>51</v>
      </c>
      <c r="C333" s="6" t="s">
        <v>66</v>
      </c>
      <c r="D333" s="7">
        <v>82</v>
      </c>
      <c r="E333" s="9"/>
      <c r="F333" s="9"/>
      <c r="G333" s="9"/>
      <c r="H333" s="9"/>
      <c r="I333" s="9"/>
      <c r="J333" s="9"/>
      <c r="K333" s="9"/>
      <c r="L333" s="9"/>
      <c r="M333" s="6"/>
      <c r="N333" s="2" t="s">
        <v>443</v>
      </c>
      <c r="O333" s="2" t="s">
        <v>51</v>
      </c>
      <c r="P333" s="2" t="s">
        <v>51</v>
      </c>
      <c r="Q333" s="2" t="s">
        <v>381</v>
      </c>
      <c r="R333" s="2" t="s">
        <v>61</v>
      </c>
      <c r="S333" s="2" t="s">
        <v>62</v>
      </c>
      <c r="T333" s="2" t="s">
        <v>62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51</v>
      </c>
      <c r="AS333" s="2" t="s">
        <v>51</v>
      </c>
      <c r="AT333" s="3"/>
      <c r="AU333" s="2" t="s">
        <v>444</v>
      </c>
      <c r="AV333" s="3">
        <v>103</v>
      </c>
    </row>
    <row r="334" spans="1:48" ht="27" customHeight="1" x14ac:dyDescent="0.3">
      <c r="A334" s="6" t="s">
        <v>445</v>
      </c>
      <c r="B334" s="6" t="s">
        <v>51</v>
      </c>
      <c r="C334" s="6" t="s">
        <v>71</v>
      </c>
      <c r="D334" s="7">
        <v>2</v>
      </c>
      <c r="E334" s="9"/>
      <c r="F334" s="9"/>
      <c r="G334" s="9"/>
      <c r="H334" s="9"/>
      <c r="I334" s="9"/>
      <c r="J334" s="9"/>
      <c r="K334" s="9"/>
      <c r="L334" s="9"/>
      <c r="M334" s="6"/>
      <c r="N334" s="2" t="s">
        <v>446</v>
      </c>
      <c r="O334" s="2" t="s">
        <v>51</v>
      </c>
      <c r="P334" s="2" t="s">
        <v>51</v>
      </c>
      <c r="Q334" s="2" t="s">
        <v>381</v>
      </c>
      <c r="R334" s="2" t="s">
        <v>62</v>
      </c>
      <c r="S334" s="2" t="s">
        <v>62</v>
      </c>
      <c r="T334" s="2" t="s">
        <v>61</v>
      </c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2" t="s">
        <v>51</v>
      </c>
      <c r="AS334" s="2" t="s">
        <v>51</v>
      </c>
      <c r="AT334" s="3"/>
      <c r="AU334" s="2" t="s">
        <v>447</v>
      </c>
      <c r="AV334" s="3">
        <v>85</v>
      </c>
    </row>
    <row r="335" spans="1:48" ht="27" customHeight="1" x14ac:dyDescent="0.3">
      <c r="A335" s="6" t="s">
        <v>448</v>
      </c>
      <c r="B335" s="6" t="s">
        <v>449</v>
      </c>
      <c r="C335" s="6" t="s">
        <v>71</v>
      </c>
      <c r="D335" s="7">
        <v>12</v>
      </c>
      <c r="E335" s="9"/>
      <c r="F335" s="9"/>
      <c r="G335" s="9"/>
      <c r="H335" s="9"/>
      <c r="I335" s="9"/>
      <c r="J335" s="9"/>
      <c r="K335" s="9"/>
      <c r="L335" s="9"/>
      <c r="M335" s="6"/>
      <c r="N335" s="2" t="s">
        <v>450</v>
      </c>
      <c r="O335" s="2" t="s">
        <v>51</v>
      </c>
      <c r="P335" s="2" t="s">
        <v>51</v>
      </c>
      <c r="Q335" s="2" t="s">
        <v>381</v>
      </c>
      <c r="R335" s="2" t="s">
        <v>62</v>
      </c>
      <c r="S335" s="2" t="s">
        <v>62</v>
      </c>
      <c r="T335" s="2" t="s">
        <v>61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 t="s">
        <v>51</v>
      </c>
      <c r="AS335" s="2" t="s">
        <v>51</v>
      </c>
      <c r="AT335" s="3"/>
      <c r="AU335" s="2" t="s">
        <v>451</v>
      </c>
      <c r="AV335" s="3">
        <v>81</v>
      </c>
    </row>
    <row r="336" spans="1:48" ht="27" customHeight="1" x14ac:dyDescent="0.3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</row>
    <row r="337" spans="1:48" ht="27" customHeight="1" x14ac:dyDescent="0.3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</row>
    <row r="338" spans="1:48" ht="27" customHeight="1" x14ac:dyDescent="0.3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</row>
    <row r="339" spans="1:48" ht="27" customHeight="1" x14ac:dyDescent="0.3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</row>
    <row r="340" spans="1:48" ht="27" customHeight="1" x14ac:dyDescent="0.3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</row>
    <row r="341" spans="1:48" ht="27" customHeight="1" x14ac:dyDescent="0.3">
      <c r="A341" s="6" t="s">
        <v>93</v>
      </c>
      <c r="B341" s="7"/>
      <c r="C341" s="7"/>
      <c r="D341" s="7"/>
      <c r="E341" s="7"/>
      <c r="F341" s="9"/>
      <c r="G341" s="7"/>
      <c r="H341" s="9"/>
      <c r="I341" s="7"/>
      <c r="J341" s="9"/>
      <c r="K341" s="7"/>
      <c r="L341" s="9"/>
      <c r="M341" s="7"/>
      <c r="N341" t="s">
        <v>94</v>
      </c>
    </row>
    <row r="342" spans="1:48" ht="27" customHeight="1" x14ac:dyDescent="0.3">
      <c r="A342" s="6" t="s">
        <v>452</v>
      </c>
      <c r="B342" s="6" t="s">
        <v>51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3"/>
      <c r="O342" s="3"/>
      <c r="P342" s="3"/>
      <c r="Q342" s="2" t="s">
        <v>453</v>
      </c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</row>
    <row r="343" spans="1:48" ht="27" customHeight="1" x14ac:dyDescent="0.3">
      <c r="A343" s="6" t="s">
        <v>454</v>
      </c>
      <c r="B343" s="6" t="s">
        <v>455</v>
      </c>
      <c r="C343" s="6" t="s">
        <v>71</v>
      </c>
      <c r="D343" s="7">
        <v>24</v>
      </c>
      <c r="E343" s="9"/>
      <c r="F343" s="9"/>
      <c r="G343" s="9"/>
      <c r="H343" s="9"/>
      <c r="I343" s="9"/>
      <c r="J343" s="9"/>
      <c r="K343" s="9"/>
      <c r="L343" s="9"/>
      <c r="M343" s="6"/>
      <c r="N343" s="2" t="s">
        <v>456</v>
      </c>
      <c r="O343" s="2" t="s">
        <v>51</v>
      </c>
      <c r="P343" s="2" t="s">
        <v>51</v>
      </c>
      <c r="Q343" s="2" t="s">
        <v>453</v>
      </c>
      <c r="R343" s="2" t="s">
        <v>62</v>
      </c>
      <c r="S343" s="2" t="s">
        <v>62</v>
      </c>
      <c r="T343" s="2" t="s">
        <v>61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51</v>
      </c>
      <c r="AS343" s="2" t="s">
        <v>51</v>
      </c>
      <c r="AT343" s="3"/>
      <c r="AU343" s="2" t="s">
        <v>457</v>
      </c>
      <c r="AV343" s="3">
        <v>86</v>
      </c>
    </row>
    <row r="344" spans="1:48" ht="27" customHeight="1" x14ac:dyDescent="0.3">
      <c r="A344" s="6" t="s">
        <v>458</v>
      </c>
      <c r="B344" s="6" t="s">
        <v>459</v>
      </c>
      <c r="C344" s="6" t="s">
        <v>71</v>
      </c>
      <c r="D344" s="7">
        <v>4</v>
      </c>
      <c r="E344" s="9"/>
      <c r="F344" s="9"/>
      <c r="G344" s="9"/>
      <c r="H344" s="9"/>
      <c r="I344" s="9"/>
      <c r="J344" s="9"/>
      <c r="K344" s="9"/>
      <c r="L344" s="9"/>
      <c r="M344" s="6"/>
      <c r="N344" s="2" t="s">
        <v>460</v>
      </c>
      <c r="O344" s="2" t="s">
        <v>51</v>
      </c>
      <c r="P344" s="2" t="s">
        <v>51</v>
      </c>
      <c r="Q344" s="2" t="s">
        <v>453</v>
      </c>
      <c r="R344" s="2" t="s">
        <v>62</v>
      </c>
      <c r="S344" s="2" t="s">
        <v>62</v>
      </c>
      <c r="T344" s="2" t="s">
        <v>61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51</v>
      </c>
      <c r="AS344" s="2" t="s">
        <v>51</v>
      </c>
      <c r="AT344" s="3"/>
      <c r="AU344" s="2" t="s">
        <v>461</v>
      </c>
      <c r="AV344" s="3">
        <v>87</v>
      </c>
    </row>
    <row r="345" spans="1:48" ht="27" customHeight="1" x14ac:dyDescent="0.3">
      <c r="A345" s="6" t="s">
        <v>462</v>
      </c>
      <c r="B345" s="6" t="s">
        <v>463</v>
      </c>
      <c r="C345" s="6" t="s">
        <v>71</v>
      </c>
      <c r="D345" s="7">
        <v>44</v>
      </c>
      <c r="E345" s="9"/>
      <c r="F345" s="9"/>
      <c r="G345" s="9"/>
      <c r="H345" s="9"/>
      <c r="I345" s="9"/>
      <c r="J345" s="9"/>
      <c r="K345" s="9"/>
      <c r="L345" s="9"/>
      <c r="M345" s="6"/>
      <c r="N345" s="2" t="s">
        <v>464</v>
      </c>
      <c r="O345" s="2" t="s">
        <v>51</v>
      </c>
      <c r="P345" s="2" t="s">
        <v>51</v>
      </c>
      <c r="Q345" s="2" t="s">
        <v>453</v>
      </c>
      <c r="R345" s="2" t="s">
        <v>62</v>
      </c>
      <c r="S345" s="2" t="s">
        <v>62</v>
      </c>
      <c r="T345" s="2" t="s">
        <v>61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51</v>
      </c>
      <c r="AS345" s="2" t="s">
        <v>51</v>
      </c>
      <c r="AT345" s="3"/>
      <c r="AU345" s="2" t="s">
        <v>465</v>
      </c>
      <c r="AV345" s="3">
        <v>88</v>
      </c>
    </row>
    <row r="346" spans="1:48" ht="27" customHeight="1" x14ac:dyDescent="0.3">
      <c r="A346" s="6" t="s">
        <v>466</v>
      </c>
      <c r="B346" s="6" t="s">
        <v>467</v>
      </c>
      <c r="C346" s="6" t="s">
        <v>71</v>
      </c>
      <c r="D346" s="7">
        <v>24</v>
      </c>
      <c r="E346" s="9"/>
      <c r="F346" s="9"/>
      <c r="G346" s="9"/>
      <c r="H346" s="9"/>
      <c r="I346" s="9"/>
      <c r="J346" s="9"/>
      <c r="K346" s="9"/>
      <c r="L346" s="9"/>
      <c r="M346" s="6"/>
      <c r="N346" s="2" t="s">
        <v>468</v>
      </c>
      <c r="O346" s="2" t="s">
        <v>51</v>
      </c>
      <c r="P346" s="2" t="s">
        <v>51</v>
      </c>
      <c r="Q346" s="2" t="s">
        <v>453</v>
      </c>
      <c r="R346" s="2" t="s">
        <v>61</v>
      </c>
      <c r="S346" s="2" t="s">
        <v>62</v>
      </c>
      <c r="T346" s="2" t="s">
        <v>62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51</v>
      </c>
      <c r="AS346" s="2" t="s">
        <v>51</v>
      </c>
      <c r="AT346" s="3"/>
      <c r="AU346" s="2" t="s">
        <v>469</v>
      </c>
      <c r="AV346" s="3">
        <v>104</v>
      </c>
    </row>
    <row r="347" spans="1:48" ht="27" customHeight="1" x14ac:dyDescent="0.3">
      <c r="A347" s="6" t="s">
        <v>470</v>
      </c>
      <c r="B347" s="6" t="s">
        <v>471</v>
      </c>
      <c r="C347" s="6" t="s">
        <v>71</v>
      </c>
      <c r="D347" s="7">
        <v>4</v>
      </c>
      <c r="E347" s="9"/>
      <c r="F347" s="9"/>
      <c r="G347" s="9"/>
      <c r="H347" s="9"/>
      <c r="I347" s="9"/>
      <c r="J347" s="9"/>
      <c r="K347" s="9"/>
      <c r="L347" s="9"/>
      <c r="M347" s="6"/>
      <c r="N347" s="2" t="s">
        <v>472</v>
      </c>
      <c r="O347" s="2" t="s">
        <v>51</v>
      </c>
      <c r="P347" s="2" t="s">
        <v>51</v>
      </c>
      <c r="Q347" s="2" t="s">
        <v>453</v>
      </c>
      <c r="R347" s="2" t="s">
        <v>61</v>
      </c>
      <c r="S347" s="2" t="s">
        <v>62</v>
      </c>
      <c r="T347" s="2" t="s">
        <v>62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51</v>
      </c>
      <c r="AS347" s="2" t="s">
        <v>51</v>
      </c>
      <c r="AT347" s="3"/>
      <c r="AU347" s="2" t="s">
        <v>473</v>
      </c>
      <c r="AV347" s="3">
        <v>105</v>
      </c>
    </row>
    <row r="348" spans="1:48" ht="27" customHeight="1" x14ac:dyDescent="0.3">
      <c r="A348" s="6" t="s">
        <v>470</v>
      </c>
      <c r="B348" s="6" t="s">
        <v>474</v>
      </c>
      <c r="C348" s="6" t="s">
        <v>71</v>
      </c>
      <c r="D348" s="7">
        <v>44</v>
      </c>
      <c r="E348" s="9"/>
      <c r="F348" s="9"/>
      <c r="G348" s="9"/>
      <c r="H348" s="9"/>
      <c r="I348" s="9"/>
      <c r="J348" s="9"/>
      <c r="K348" s="9"/>
      <c r="L348" s="9"/>
      <c r="M348" s="6"/>
      <c r="N348" s="2" t="s">
        <v>475</v>
      </c>
      <c r="O348" s="2" t="s">
        <v>51</v>
      </c>
      <c r="P348" s="2" t="s">
        <v>51</v>
      </c>
      <c r="Q348" s="2" t="s">
        <v>453</v>
      </c>
      <c r="R348" s="2" t="s">
        <v>61</v>
      </c>
      <c r="S348" s="2" t="s">
        <v>62</v>
      </c>
      <c r="T348" s="2" t="s">
        <v>62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51</v>
      </c>
      <c r="AS348" s="2" t="s">
        <v>51</v>
      </c>
      <c r="AT348" s="3"/>
      <c r="AU348" s="2" t="s">
        <v>476</v>
      </c>
      <c r="AV348" s="3">
        <v>106</v>
      </c>
    </row>
    <row r="349" spans="1:48" ht="27" customHeight="1" x14ac:dyDescent="0.3">
      <c r="A349" s="6" t="s">
        <v>477</v>
      </c>
      <c r="B349" s="6" t="s">
        <v>478</v>
      </c>
      <c r="C349" s="6" t="s">
        <v>66</v>
      </c>
      <c r="D349" s="7">
        <v>84</v>
      </c>
      <c r="E349" s="9"/>
      <c r="F349" s="9"/>
      <c r="G349" s="9"/>
      <c r="H349" s="9"/>
      <c r="I349" s="9"/>
      <c r="J349" s="9"/>
      <c r="K349" s="9"/>
      <c r="L349" s="9"/>
      <c r="M349" s="6"/>
      <c r="N349" s="2" t="s">
        <v>479</v>
      </c>
      <c r="O349" s="2" t="s">
        <v>51</v>
      </c>
      <c r="P349" s="2" t="s">
        <v>51</v>
      </c>
      <c r="Q349" s="2" t="s">
        <v>453</v>
      </c>
      <c r="R349" s="2" t="s">
        <v>61</v>
      </c>
      <c r="S349" s="2" t="s">
        <v>62</v>
      </c>
      <c r="T349" s="2" t="s">
        <v>62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51</v>
      </c>
      <c r="AS349" s="2" t="s">
        <v>51</v>
      </c>
      <c r="AT349" s="3"/>
      <c r="AU349" s="2" t="s">
        <v>480</v>
      </c>
      <c r="AV349" s="3">
        <v>93</v>
      </c>
    </row>
    <row r="350" spans="1:48" ht="27" customHeight="1" x14ac:dyDescent="0.3">
      <c r="A350" s="6" t="s">
        <v>481</v>
      </c>
      <c r="B350" s="6" t="s">
        <v>478</v>
      </c>
      <c r="C350" s="6" t="s">
        <v>66</v>
      </c>
      <c r="D350" s="7">
        <v>179</v>
      </c>
      <c r="E350" s="9"/>
      <c r="F350" s="9"/>
      <c r="G350" s="9"/>
      <c r="H350" s="9"/>
      <c r="I350" s="9"/>
      <c r="J350" s="9"/>
      <c r="K350" s="9"/>
      <c r="L350" s="9"/>
      <c r="M350" s="6"/>
      <c r="N350" s="2" t="s">
        <v>482</v>
      </c>
      <c r="O350" s="2" t="s">
        <v>51</v>
      </c>
      <c r="P350" s="2" t="s">
        <v>51</v>
      </c>
      <c r="Q350" s="2" t="s">
        <v>453</v>
      </c>
      <c r="R350" s="2" t="s">
        <v>61</v>
      </c>
      <c r="S350" s="2" t="s">
        <v>62</v>
      </c>
      <c r="T350" s="2" t="s">
        <v>62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51</v>
      </c>
      <c r="AS350" s="2" t="s">
        <v>51</v>
      </c>
      <c r="AT350" s="3"/>
      <c r="AU350" s="2" t="s">
        <v>483</v>
      </c>
      <c r="AV350" s="3">
        <v>107</v>
      </c>
    </row>
    <row r="351" spans="1:48" ht="27" customHeight="1" x14ac:dyDescent="0.3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</row>
    <row r="352" spans="1:48" ht="27" customHeight="1" x14ac:dyDescent="0.3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</row>
    <row r="353" spans="1:48" ht="27" customHeight="1" x14ac:dyDescent="0.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</row>
    <row r="354" spans="1:48" ht="27" customHeight="1" x14ac:dyDescent="0.3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</row>
    <row r="355" spans="1:48" ht="27" customHeight="1" x14ac:dyDescent="0.3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</row>
    <row r="356" spans="1:48" ht="27" customHeight="1" x14ac:dyDescent="0.3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</row>
    <row r="357" spans="1:48" ht="27" customHeight="1" x14ac:dyDescent="0.3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</row>
    <row r="358" spans="1:48" ht="27" customHeight="1" x14ac:dyDescent="0.3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</row>
    <row r="359" spans="1:48" ht="27" customHeight="1" x14ac:dyDescent="0.3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</row>
    <row r="360" spans="1:48" ht="27" customHeight="1" x14ac:dyDescent="0.3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</row>
    <row r="361" spans="1:48" ht="27" customHeight="1" x14ac:dyDescent="0.3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</row>
    <row r="362" spans="1:48" ht="27" customHeight="1" x14ac:dyDescent="0.3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</row>
    <row r="363" spans="1:48" ht="27" customHeight="1" x14ac:dyDescent="0.3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</row>
    <row r="364" spans="1:48" ht="27" customHeight="1" x14ac:dyDescent="0.3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</row>
    <row r="365" spans="1:48" ht="27" customHeight="1" x14ac:dyDescent="0.3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</row>
    <row r="366" spans="1:48" ht="27" customHeight="1" x14ac:dyDescent="0.3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</row>
    <row r="367" spans="1:48" ht="27" customHeight="1" x14ac:dyDescent="0.3">
      <c r="A367" s="6" t="s">
        <v>93</v>
      </c>
      <c r="B367" s="7"/>
      <c r="C367" s="7"/>
      <c r="D367" s="7"/>
      <c r="E367" s="7"/>
      <c r="F367" s="9"/>
      <c r="G367" s="7"/>
      <c r="H367" s="9"/>
      <c r="I367" s="7"/>
      <c r="J367" s="9"/>
      <c r="K367" s="7"/>
      <c r="L367" s="9"/>
      <c r="M367" s="7"/>
      <c r="N367" t="s">
        <v>94</v>
      </c>
    </row>
    <row r="368" spans="1:48" ht="27" hidden="1" customHeight="1" x14ac:dyDescent="0.3">
      <c r="A368" s="6" t="s">
        <v>484</v>
      </c>
      <c r="B368" s="6" t="s">
        <v>51</v>
      </c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3"/>
      <c r="O368" s="3"/>
      <c r="P368" s="3"/>
      <c r="Q368" s="2" t="s">
        <v>485</v>
      </c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</row>
    <row r="369" spans="1:48" ht="27" hidden="1" customHeight="1" x14ac:dyDescent="0.3">
      <c r="A369" s="6" t="s">
        <v>486</v>
      </c>
      <c r="B369" s="6" t="s">
        <v>487</v>
      </c>
      <c r="C369" s="6" t="s">
        <v>71</v>
      </c>
      <c r="D369" s="7">
        <v>0</v>
      </c>
      <c r="E369" s="9"/>
      <c r="F369" s="9"/>
      <c r="G369" s="9"/>
      <c r="H369" s="9"/>
      <c r="I369" s="9"/>
      <c r="J369" s="9"/>
      <c r="K369" s="9"/>
      <c r="L369" s="9"/>
      <c r="M369" s="6"/>
      <c r="N369" s="2" t="s">
        <v>488</v>
      </c>
      <c r="O369" s="2" t="s">
        <v>51</v>
      </c>
      <c r="P369" s="2" t="s">
        <v>51</v>
      </c>
      <c r="Q369" s="2" t="s">
        <v>485</v>
      </c>
      <c r="R369" s="2" t="s">
        <v>61</v>
      </c>
      <c r="S369" s="2" t="s">
        <v>62</v>
      </c>
      <c r="T369" s="2" t="s">
        <v>62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51</v>
      </c>
      <c r="AS369" s="2" t="s">
        <v>51</v>
      </c>
      <c r="AT369" s="3"/>
      <c r="AU369" s="2" t="s">
        <v>489</v>
      </c>
      <c r="AV369" s="3">
        <v>183</v>
      </c>
    </row>
    <row r="370" spans="1:48" ht="27" hidden="1" customHeight="1" x14ac:dyDescent="0.3">
      <c r="A370" s="6" t="s">
        <v>490</v>
      </c>
      <c r="B370" s="6" t="s">
        <v>491</v>
      </c>
      <c r="C370" s="6" t="s">
        <v>71</v>
      </c>
      <c r="D370" s="7">
        <v>0</v>
      </c>
      <c r="E370" s="9"/>
      <c r="F370" s="9"/>
      <c r="G370" s="9"/>
      <c r="H370" s="9"/>
      <c r="I370" s="9"/>
      <c r="J370" s="9"/>
      <c r="K370" s="9"/>
      <c r="L370" s="9"/>
      <c r="M370" s="6"/>
      <c r="N370" s="2" t="s">
        <v>492</v>
      </c>
      <c r="O370" s="2" t="s">
        <v>51</v>
      </c>
      <c r="P370" s="2" t="s">
        <v>51</v>
      </c>
      <c r="Q370" s="2" t="s">
        <v>485</v>
      </c>
      <c r="R370" s="2" t="s">
        <v>61</v>
      </c>
      <c r="S370" s="2" t="s">
        <v>62</v>
      </c>
      <c r="T370" s="2" t="s">
        <v>62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51</v>
      </c>
      <c r="AS370" s="2" t="s">
        <v>51</v>
      </c>
      <c r="AT370" s="3"/>
      <c r="AU370" s="2" t="s">
        <v>493</v>
      </c>
      <c r="AV370" s="3">
        <v>110</v>
      </c>
    </row>
    <row r="371" spans="1:48" ht="27" hidden="1" customHeight="1" x14ac:dyDescent="0.3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</row>
    <row r="372" spans="1:48" ht="27" hidden="1" customHeight="1" x14ac:dyDescent="0.3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</row>
    <row r="373" spans="1:48" ht="27" hidden="1" customHeight="1" x14ac:dyDescent="0.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</row>
    <row r="374" spans="1:48" ht="27" hidden="1" customHeight="1" x14ac:dyDescent="0.3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</row>
    <row r="375" spans="1:48" ht="27" hidden="1" customHeight="1" x14ac:dyDescent="0.3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</row>
    <row r="376" spans="1:48" ht="27" hidden="1" customHeight="1" x14ac:dyDescent="0.3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</row>
    <row r="377" spans="1:48" ht="27" hidden="1" customHeight="1" x14ac:dyDescent="0.3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48" ht="27" hidden="1" customHeight="1" x14ac:dyDescent="0.3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48" ht="27" hidden="1" customHeight="1" x14ac:dyDescent="0.3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1:48" ht="27" hidden="1" customHeight="1" x14ac:dyDescent="0.3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</row>
    <row r="381" spans="1:48" ht="27" hidden="1" customHeight="1" x14ac:dyDescent="0.3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</row>
    <row r="382" spans="1:48" ht="27" hidden="1" customHeight="1" x14ac:dyDescent="0.3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</row>
    <row r="383" spans="1:48" ht="27" hidden="1" customHeight="1" x14ac:dyDescent="0.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</row>
    <row r="384" spans="1:48" ht="27" hidden="1" customHeight="1" x14ac:dyDescent="0.3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</row>
    <row r="385" spans="1:48" ht="27" hidden="1" customHeight="1" x14ac:dyDescent="0.3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</row>
    <row r="386" spans="1:48" ht="27" hidden="1" customHeight="1" x14ac:dyDescent="0.3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</row>
    <row r="387" spans="1:48" ht="27" hidden="1" customHeight="1" x14ac:dyDescent="0.3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</row>
    <row r="388" spans="1:48" ht="27" hidden="1" customHeight="1" x14ac:dyDescent="0.3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</row>
    <row r="389" spans="1:48" ht="27" hidden="1" customHeight="1" x14ac:dyDescent="0.3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</row>
    <row r="390" spans="1:48" ht="27" hidden="1" customHeight="1" x14ac:dyDescent="0.3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</row>
    <row r="391" spans="1:48" ht="27" hidden="1" customHeight="1" x14ac:dyDescent="0.3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</row>
    <row r="392" spans="1:48" ht="27" hidden="1" customHeight="1" x14ac:dyDescent="0.3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</row>
    <row r="393" spans="1:48" ht="27" hidden="1" customHeight="1" x14ac:dyDescent="0.3">
      <c r="A393" s="6" t="s">
        <v>93</v>
      </c>
      <c r="B393" s="7"/>
      <c r="C393" s="7"/>
      <c r="D393" s="7"/>
      <c r="E393" s="7"/>
      <c r="F393" s="9"/>
      <c r="G393" s="7"/>
      <c r="H393" s="9"/>
      <c r="I393" s="7"/>
      <c r="J393" s="9"/>
      <c r="K393" s="7"/>
      <c r="L393" s="9"/>
      <c r="M393" s="7"/>
      <c r="N393" t="s">
        <v>94</v>
      </c>
    </row>
    <row r="394" spans="1:48" ht="27" customHeight="1" x14ac:dyDescent="0.3">
      <c r="A394" s="6" t="s">
        <v>656</v>
      </c>
      <c r="B394" s="6" t="s">
        <v>51</v>
      </c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3"/>
      <c r="O394" s="3"/>
      <c r="P394" s="3"/>
      <c r="Q394" s="2" t="s">
        <v>494</v>
      </c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</row>
    <row r="395" spans="1:48" ht="27" customHeight="1" x14ac:dyDescent="0.3">
      <c r="A395" s="6" t="s">
        <v>495</v>
      </c>
      <c r="B395" s="6" t="s">
        <v>51</v>
      </c>
      <c r="C395" s="6" t="s">
        <v>66</v>
      </c>
      <c r="D395" s="7">
        <v>59</v>
      </c>
      <c r="E395" s="9"/>
      <c r="F395" s="9"/>
      <c r="G395" s="9"/>
      <c r="H395" s="9"/>
      <c r="I395" s="9"/>
      <c r="J395" s="9"/>
      <c r="K395" s="9"/>
      <c r="L395" s="9"/>
      <c r="M395" s="6"/>
      <c r="N395" s="2" t="s">
        <v>496</v>
      </c>
      <c r="O395" s="2" t="s">
        <v>51</v>
      </c>
      <c r="P395" s="2" t="s">
        <v>51</v>
      </c>
      <c r="Q395" s="2" t="s">
        <v>494</v>
      </c>
      <c r="R395" s="2" t="s">
        <v>61</v>
      </c>
      <c r="S395" s="2" t="s">
        <v>62</v>
      </c>
      <c r="T395" s="2" t="s">
        <v>62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51</v>
      </c>
      <c r="AS395" s="2" t="s">
        <v>51</v>
      </c>
      <c r="AT395" s="3"/>
      <c r="AU395" s="2" t="s">
        <v>497</v>
      </c>
      <c r="AV395" s="3">
        <v>184</v>
      </c>
    </row>
    <row r="396" spans="1:48" ht="27" customHeight="1" x14ac:dyDescent="0.3">
      <c r="A396" s="6" t="s">
        <v>498</v>
      </c>
      <c r="B396" s="6" t="s">
        <v>499</v>
      </c>
      <c r="C396" s="6" t="s">
        <v>99</v>
      </c>
      <c r="D396" s="7">
        <v>2</v>
      </c>
      <c r="E396" s="9"/>
      <c r="F396" s="9"/>
      <c r="G396" s="9"/>
      <c r="H396" s="9"/>
      <c r="I396" s="9"/>
      <c r="J396" s="9"/>
      <c r="K396" s="9"/>
      <c r="L396" s="9"/>
      <c r="M396" s="6"/>
      <c r="N396" s="2" t="s">
        <v>500</v>
      </c>
      <c r="O396" s="2" t="s">
        <v>51</v>
      </c>
      <c r="P396" s="2" t="s">
        <v>51</v>
      </c>
      <c r="Q396" s="2" t="s">
        <v>494</v>
      </c>
      <c r="R396" s="2" t="s">
        <v>61</v>
      </c>
      <c r="S396" s="2" t="s">
        <v>62</v>
      </c>
      <c r="T396" s="2" t="s">
        <v>62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51</v>
      </c>
      <c r="AS396" s="2" t="s">
        <v>51</v>
      </c>
      <c r="AT396" s="3"/>
      <c r="AU396" s="2" t="s">
        <v>501</v>
      </c>
      <c r="AV396" s="3">
        <v>120</v>
      </c>
    </row>
    <row r="397" spans="1:48" ht="27" customHeight="1" x14ac:dyDescent="0.3">
      <c r="A397" s="6" t="s">
        <v>502</v>
      </c>
      <c r="B397" s="6" t="s">
        <v>503</v>
      </c>
      <c r="C397" s="6" t="s">
        <v>99</v>
      </c>
      <c r="D397" s="7">
        <v>4</v>
      </c>
      <c r="E397" s="9"/>
      <c r="F397" s="9"/>
      <c r="G397" s="9"/>
      <c r="H397" s="9"/>
      <c r="I397" s="9"/>
      <c r="J397" s="9"/>
      <c r="K397" s="9"/>
      <c r="L397" s="9"/>
      <c r="M397" s="6"/>
      <c r="N397" s="2" t="s">
        <v>504</v>
      </c>
      <c r="O397" s="2" t="s">
        <v>51</v>
      </c>
      <c r="P397" s="2" t="s">
        <v>51</v>
      </c>
      <c r="Q397" s="2" t="s">
        <v>494</v>
      </c>
      <c r="R397" s="2" t="s">
        <v>61</v>
      </c>
      <c r="S397" s="2" t="s">
        <v>62</v>
      </c>
      <c r="T397" s="2" t="s">
        <v>62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51</v>
      </c>
      <c r="AS397" s="2" t="s">
        <v>51</v>
      </c>
      <c r="AT397" s="3"/>
      <c r="AU397" s="2" t="s">
        <v>505</v>
      </c>
      <c r="AV397" s="3">
        <v>121</v>
      </c>
    </row>
    <row r="398" spans="1:48" ht="27" customHeight="1" x14ac:dyDescent="0.3">
      <c r="A398" s="6" t="s">
        <v>506</v>
      </c>
      <c r="B398" s="6" t="s">
        <v>507</v>
      </c>
      <c r="C398" s="6" t="s">
        <v>71</v>
      </c>
      <c r="D398" s="7">
        <v>7</v>
      </c>
      <c r="E398" s="9"/>
      <c r="F398" s="9"/>
      <c r="G398" s="9"/>
      <c r="H398" s="9"/>
      <c r="I398" s="9"/>
      <c r="J398" s="9"/>
      <c r="K398" s="9"/>
      <c r="L398" s="9"/>
      <c r="M398" s="6"/>
      <c r="N398" s="2" t="s">
        <v>508</v>
      </c>
      <c r="O398" s="2" t="s">
        <v>51</v>
      </c>
      <c r="P398" s="2" t="s">
        <v>51</v>
      </c>
      <c r="Q398" s="2" t="s">
        <v>494</v>
      </c>
      <c r="R398" s="2" t="s">
        <v>61</v>
      </c>
      <c r="S398" s="2" t="s">
        <v>62</v>
      </c>
      <c r="T398" s="2" t="s">
        <v>62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51</v>
      </c>
      <c r="AS398" s="2" t="s">
        <v>51</v>
      </c>
      <c r="AT398" s="3"/>
      <c r="AU398" s="2" t="s">
        <v>509</v>
      </c>
      <c r="AV398" s="3">
        <v>185</v>
      </c>
    </row>
    <row r="399" spans="1:48" ht="27" customHeight="1" x14ac:dyDescent="0.3">
      <c r="A399" s="6" t="s">
        <v>510</v>
      </c>
      <c r="B399" s="6" t="s">
        <v>51</v>
      </c>
      <c r="C399" s="6" t="s">
        <v>71</v>
      </c>
      <c r="D399" s="7">
        <v>26</v>
      </c>
      <c r="E399" s="9"/>
      <c r="F399" s="9"/>
      <c r="G399" s="9"/>
      <c r="H399" s="9"/>
      <c r="I399" s="9"/>
      <c r="J399" s="9"/>
      <c r="K399" s="9"/>
      <c r="L399" s="9"/>
      <c r="M399" s="6"/>
      <c r="N399" s="2" t="s">
        <v>511</v>
      </c>
      <c r="O399" s="2" t="s">
        <v>51</v>
      </c>
      <c r="P399" s="2" t="s">
        <v>51</v>
      </c>
      <c r="Q399" s="2" t="s">
        <v>494</v>
      </c>
      <c r="R399" s="2" t="s">
        <v>61</v>
      </c>
      <c r="S399" s="2" t="s">
        <v>62</v>
      </c>
      <c r="T399" s="2" t="s">
        <v>62</v>
      </c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2" t="s">
        <v>51</v>
      </c>
      <c r="AS399" s="2" t="s">
        <v>51</v>
      </c>
      <c r="AT399" s="3"/>
      <c r="AU399" s="2" t="s">
        <v>512</v>
      </c>
      <c r="AV399" s="3">
        <v>186</v>
      </c>
    </row>
    <row r="400" spans="1:48" ht="27" customHeight="1" x14ac:dyDescent="0.3">
      <c r="A400" s="6" t="s">
        <v>513</v>
      </c>
      <c r="B400" s="6" t="s">
        <v>51</v>
      </c>
      <c r="C400" s="6" t="s">
        <v>66</v>
      </c>
      <c r="D400" s="7">
        <v>6</v>
      </c>
      <c r="E400" s="9"/>
      <c r="F400" s="9"/>
      <c r="G400" s="9"/>
      <c r="H400" s="9"/>
      <c r="I400" s="9"/>
      <c r="J400" s="9"/>
      <c r="K400" s="9"/>
      <c r="L400" s="9"/>
      <c r="M400" s="6"/>
      <c r="N400" s="2" t="s">
        <v>514</v>
      </c>
      <c r="O400" s="2" t="s">
        <v>51</v>
      </c>
      <c r="P400" s="2" t="s">
        <v>51</v>
      </c>
      <c r="Q400" s="2" t="s">
        <v>494</v>
      </c>
      <c r="R400" s="2" t="s">
        <v>61</v>
      </c>
      <c r="S400" s="2" t="s">
        <v>62</v>
      </c>
      <c r="T400" s="2" t="s">
        <v>62</v>
      </c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2" t="s">
        <v>51</v>
      </c>
      <c r="AS400" s="2" t="s">
        <v>51</v>
      </c>
      <c r="AT400" s="3"/>
      <c r="AU400" s="2" t="s">
        <v>515</v>
      </c>
      <c r="AV400" s="3">
        <v>187</v>
      </c>
    </row>
    <row r="401" spans="1:48" ht="27" customHeight="1" x14ac:dyDescent="0.3">
      <c r="A401" s="6" t="s">
        <v>516</v>
      </c>
      <c r="B401" s="6" t="s">
        <v>517</v>
      </c>
      <c r="C401" s="6" t="s">
        <v>71</v>
      </c>
      <c r="D401" s="7">
        <v>82</v>
      </c>
      <c r="E401" s="9"/>
      <c r="F401" s="9"/>
      <c r="G401" s="9"/>
      <c r="H401" s="9"/>
      <c r="I401" s="9"/>
      <c r="J401" s="9"/>
      <c r="K401" s="9"/>
      <c r="L401" s="9"/>
      <c r="M401" s="6"/>
      <c r="N401" s="2" t="s">
        <v>518</v>
      </c>
      <c r="O401" s="2" t="s">
        <v>51</v>
      </c>
      <c r="P401" s="2" t="s">
        <v>51</v>
      </c>
      <c r="Q401" s="2" t="s">
        <v>494</v>
      </c>
      <c r="R401" s="2" t="s">
        <v>61</v>
      </c>
      <c r="S401" s="2" t="s">
        <v>62</v>
      </c>
      <c r="T401" s="2" t="s">
        <v>62</v>
      </c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2" t="s">
        <v>51</v>
      </c>
      <c r="AS401" s="2" t="s">
        <v>51</v>
      </c>
      <c r="AT401" s="3"/>
      <c r="AU401" s="2" t="s">
        <v>519</v>
      </c>
      <c r="AV401" s="3">
        <v>125</v>
      </c>
    </row>
    <row r="402" spans="1:48" ht="27" customHeight="1" x14ac:dyDescent="0.3">
      <c r="A402" s="6" t="s">
        <v>520</v>
      </c>
      <c r="B402" s="6" t="s">
        <v>51</v>
      </c>
      <c r="C402" s="6" t="s">
        <v>71</v>
      </c>
      <c r="D402" s="7">
        <v>7</v>
      </c>
      <c r="E402" s="9"/>
      <c r="F402" s="9"/>
      <c r="G402" s="9"/>
      <c r="H402" s="9"/>
      <c r="I402" s="9"/>
      <c r="J402" s="9"/>
      <c r="K402" s="9"/>
      <c r="L402" s="9"/>
      <c r="M402" s="6"/>
      <c r="N402" s="2" t="s">
        <v>521</v>
      </c>
      <c r="O402" s="2" t="s">
        <v>51</v>
      </c>
      <c r="P402" s="2" t="s">
        <v>51</v>
      </c>
      <c r="Q402" s="2" t="s">
        <v>494</v>
      </c>
      <c r="R402" s="2" t="s">
        <v>61</v>
      </c>
      <c r="S402" s="2" t="s">
        <v>62</v>
      </c>
      <c r="T402" s="2" t="s">
        <v>62</v>
      </c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2" t="s">
        <v>51</v>
      </c>
      <c r="AS402" s="2" t="s">
        <v>51</v>
      </c>
      <c r="AT402" s="3"/>
      <c r="AU402" s="2" t="s">
        <v>522</v>
      </c>
      <c r="AV402" s="3">
        <v>188</v>
      </c>
    </row>
    <row r="403" spans="1:48" ht="27" customHeight="1" x14ac:dyDescent="0.3">
      <c r="A403" s="6" t="s">
        <v>523</v>
      </c>
      <c r="B403" s="6" t="s">
        <v>51</v>
      </c>
      <c r="C403" s="6" t="s">
        <v>71</v>
      </c>
      <c r="D403" s="7">
        <v>24</v>
      </c>
      <c r="E403" s="9"/>
      <c r="F403" s="9"/>
      <c r="G403" s="9"/>
      <c r="H403" s="9"/>
      <c r="I403" s="9"/>
      <c r="J403" s="9"/>
      <c r="K403" s="9"/>
      <c r="L403" s="9"/>
      <c r="M403" s="6"/>
      <c r="N403" s="2" t="s">
        <v>524</v>
      </c>
      <c r="O403" s="2" t="s">
        <v>51</v>
      </c>
      <c r="P403" s="2" t="s">
        <v>51</v>
      </c>
      <c r="Q403" s="2" t="s">
        <v>494</v>
      </c>
      <c r="R403" s="2" t="s">
        <v>61</v>
      </c>
      <c r="S403" s="2" t="s">
        <v>62</v>
      </c>
      <c r="T403" s="2" t="s">
        <v>62</v>
      </c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2" t="s">
        <v>51</v>
      </c>
      <c r="AS403" s="2" t="s">
        <v>51</v>
      </c>
      <c r="AT403" s="3"/>
      <c r="AU403" s="2" t="s">
        <v>525</v>
      </c>
      <c r="AV403" s="3">
        <v>189</v>
      </c>
    </row>
    <row r="404" spans="1:48" ht="27" customHeight="1" x14ac:dyDescent="0.3">
      <c r="A404" s="6" t="s">
        <v>526</v>
      </c>
      <c r="B404" s="6" t="s">
        <v>51</v>
      </c>
      <c r="C404" s="6" t="s">
        <v>124</v>
      </c>
      <c r="D404" s="7">
        <v>11.494</v>
      </c>
      <c r="E404" s="9"/>
      <c r="F404" s="9"/>
      <c r="G404" s="9"/>
      <c r="H404" s="9"/>
      <c r="I404" s="9"/>
      <c r="J404" s="9"/>
      <c r="K404" s="9"/>
      <c r="L404" s="9"/>
      <c r="M404" s="6"/>
      <c r="N404" s="2" t="s">
        <v>527</v>
      </c>
      <c r="O404" s="2" t="s">
        <v>51</v>
      </c>
      <c r="P404" s="2" t="s">
        <v>51</v>
      </c>
      <c r="Q404" s="2" t="s">
        <v>494</v>
      </c>
      <c r="R404" s="2" t="s">
        <v>62</v>
      </c>
      <c r="S404" s="2" t="s">
        <v>62</v>
      </c>
      <c r="T404" s="2" t="s">
        <v>61</v>
      </c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2" t="s">
        <v>51</v>
      </c>
      <c r="AS404" s="2" t="s">
        <v>51</v>
      </c>
      <c r="AT404" s="3"/>
      <c r="AU404" s="2" t="s">
        <v>528</v>
      </c>
      <c r="AV404" s="3">
        <v>190</v>
      </c>
    </row>
    <row r="405" spans="1:48" ht="27" customHeight="1" x14ac:dyDescent="0.3">
      <c r="A405" s="6" t="s">
        <v>529</v>
      </c>
      <c r="B405" s="6" t="s">
        <v>530</v>
      </c>
      <c r="C405" s="6" t="s">
        <v>124</v>
      </c>
      <c r="D405" s="7">
        <v>9.1809999999999992</v>
      </c>
      <c r="E405" s="9"/>
      <c r="F405" s="9"/>
      <c r="G405" s="9"/>
      <c r="H405" s="9"/>
      <c r="I405" s="9"/>
      <c r="J405" s="9"/>
      <c r="K405" s="9"/>
      <c r="L405" s="9"/>
      <c r="M405" s="6"/>
      <c r="N405" s="2" t="s">
        <v>531</v>
      </c>
      <c r="O405" s="2" t="s">
        <v>51</v>
      </c>
      <c r="P405" s="2" t="s">
        <v>51</v>
      </c>
      <c r="Q405" s="2" t="s">
        <v>494</v>
      </c>
      <c r="R405" s="2" t="s">
        <v>62</v>
      </c>
      <c r="S405" s="2" t="s">
        <v>62</v>
      </c>
      <c r="T405" s="2" t="s">
        <v>61</v>
      </c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2" t="s">
        <v>51</v>
      </c>
      <c r="AS405" s="2" t="s">
        <v>51</v>
      </c>
      <c r="AT405" s="3"/>
      <c r="AU405" s="2" t="s">
        <v>532</v>
      </c>
      <c r="AV405" s="3">
        <v>191</v>
      </c>
    </row>
    <row r="406" spans="1:48" ht="27" customHeight="1" x14ac:dyDescent="0.3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</row>
    <row r="407" spans="1:48" ht="27" customHeight="1" x14ac:dyDescent="0.3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</row>
    <row r="408" spans="1:48" ht="27" customHeight="1" x14ac:dyDescent="0.3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</row>
    <row r="409" spans="1:48" ht="27" customHeight="1" x14ac:dyDescent="0.3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</row>
    <row r="410" spans="1:48" ht="27" customHeight="1" x14ac:dyDescent="0.3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</row>
    <row r="411" spans="1:48" ht="27" customHeight="1" x14ac:dyDescent="0.3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</row>
    <row r="412" spans="1:48" ht="27" customHeight="1" x14ac:dyDescent="0.3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</row>
    <row r="413" spans="1:48" ht="27" customHeight="1" x14ac:dyDescent="0.3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</row>
    <row r="414" spans="1:48" ht="27" customHeight="1" x14ac:dyDescent="0.3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</row>
    <row r="415" spans="1:48" ht="27" customHeight="1" x14ac:dyDescent="0.3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</row>
    <row r="416" spans="1:48" ht="27" customHeight="1" x14ac:dyDescent="0.3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</row>
    <row r="417" spans="1:48" ht="27" customHeight="1" x14ac:dyDescent="0.3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</row>
    <row r="418" spans="1:48" ht="27" customHeight="1" x14ac:dyDescent="0.3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</row>
    <row r="419" spans="1:48" ht="27" customHeight="1" x14ac:dyDescent="0.3">
      <c r="A419" s="6" t="s">
        <v>93</v>
      </c>
      <c r="B419" s="7"/>
      <c r="C419" s="7"/>
      <c r="D419" s="7"/>
      <c r="E419" s="7"/>
      <c r="F419" s="9"/>
      <c r="G419" s="7"/>
      <c r="H419" s="9"/>
      <c r="I419" s="7"/>
      <c r="J419" s="9"/>
      <c r="K419" s="7"/>
      <c r="L419" s="9"/>
      <c r="M419" s="7"/>
      <c r="N419" t="s">
        <v>94</v>
      </c>
    </row>
    <row r="420" spans="1:48" ht="27" customHeight="1" x14ac:dyDescent="0.3">
      <c r="A420" s="6" t="s">
        <v>655</v>
      </c>
      <c r="B420" s="6" t="s">
        <v>51</v>
      </c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3"/>
      <c r="O420" s="3"/>
      <c r="P420" s="3"/>
      <c r="Q420" s="2" t="s">
        <v>533</v>
      </c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</row>
    <row r="421" spans="1:48" ht="27" customHeight="1" x14ac:dyDescent="0.3">
      <c r="A421" s="6" t="s">
        <v>534</v>
      </c>
      <c r="B421" s="6" t="s">
        <v>535</v>
      </c>
      <c r="C421" s="6" t="s">
        <v>536</v>
      </c>
      <c r="D421" s="7">
        <v>40</v>
      </c>
      <c r="E421" s="9"/>
      <c r="F421" s="9"/>
      <c r="G421" s="9"/>
      <c r="H421" s="9"/>
      <c r="I421" s="9"/>
      <c r="J421" s="9"/>
      <c r="K421" s="9"/>
      <c r="L421" s="9"/>
      <c r="M421" s="6"/>
      <c r="N421" s="2" t="s">
        <v>537</v>
      </c>
      <c r="O421" s="2" t="s">
        <v>51</v>
      </c>
      <c r="P421" s="2" t="s">
        <v>51</v>
      </c>
      <c r="Q421" s="2" t="s">
        <v>533</v>
      </c>
      <c r="R421" s="2" t="s">
        <v>62</v>
      </c>
      <c r="S421" s="2" t="s">
        <v>62</v>
      </c>
      <c r="T421" s="2" t="s">
        <v>61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51</v>
      </c>
      <c r="AS421" s="2" t="s">
        <v>51</v>
      </c>
      <c r="AT421" s="3"/>
      <c r="AU421" s="2" t="s">
        <v>538</v>
      </c>
      <c r="AV421" s="3">
        <v>193</v>
      </c>
    </row>
    <row r="422" spans="1:48" ht="27" customHeight="1" x14ac:dyDescent="0.3">
      <c r="A422" s="6" t="s">
        <v>539</v>
      </c>
      <c r="B422" s="6" t="s">
        <v>540</v>
      </c>
      <c r="C422" s="6" t="s">
        <v>99</v>
      </c>
      <c r="D422" s="7">
        <v>3.4</v>
      </c>
      <c r="E422" s="9"/>
      <c r="F422" s="9"/>
      <c r="G422" s="9"/>
      <c r="H422" s="9"/>
      <c r="I422" s="9"/>
      <c r="J422" s="9"/>
      <c r="K422" s="9"/>
      <c r="L422" s="9"/>
      <c r="M422" s="6"/>
      <c r="N422" s="2" t="s">
        <v>541</v>
      </c>
      <c r="O422" s="2" t="s">
        <v>51</v>
      </c>
      <c r="P422" s="2" t="s">
        <v>51</v>
      </c>
      <c r="Q422" s="2" t="s">
        <v>533</v>
      </c>
      <c r="R422" s="2" t="s">
        <v>62</v>
      </c>
      <c r="S422" s="2" t="s">
        <v>62</v>
      </c>
      <c r="T422" s="2" t="s">
        <v>61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51</v>
      </c>
      <c r="AS422" s="2" t="s">
        <v>51</v>
      </c>
      <c r="AT422" s="3"/>
      <c r="AU422" s="2" t="s">
        <v>542</v>
      </c>
      <c r="AV422" s="3">
        <v>194</v>
      </c>
    </row>
    <row r="423" spans="1:48" ht="27" customHeight="1" x14ac:dyDescent="0.3">
      <c r="A423" s="6" t="s">
        <v>543</v>
      </c>
      <c r="B423" s="6" t="s">
        <v>544</v>
      </c>
      <c r="C423" s="6" t="s">
        <v>536</v>
      </c>
      <c r="D423" s="7">
        <v>40</v>
      </c>
      <c r="E423" s="9"/>
      <c r="F423" s="9"/>
      <c r="G423" s="9"/>
      <c r="H423" s="9"/>
      <c r="I423" s="9"/>
      <c r="J423" s="9"/>
      <c r="K423" s="9"/>
      <c r="L423" s="9"/>
      <c r="M423" s="6"/>
      <c r="N423" s="2" t="s">
        <v>545</v>
      </c>
      <c r="O423" s="2" t="s">
        <v>51</v>
      </c>
      <c r="P423" s="2" t="s">
        <v>51</v>
      </c>
      <c r="Q423" s="2" t="s">
        <v>533</v>
      </c>
      <c r="R423" s="2" t="s">
        <v>62</v>
      </c>
      <c r="S423" s="2" t="s">
        <v>61</v>
      </c>
      <c r="T423" s="2" t="s">
        <v>62</v>
      </c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 t="s">
        <v>51</v>
      </c>
      <c r="AS423" s="2" t="s">
        <v>51</v>
      </c>
      <c r="AT423" s="3"/>
      <c r="AU423" s="2" t="s">
        <v>546</v>
      </c>
      <c r="AV423" s="3">
        <v>195</v>
      </c>
    </row>
    <row r="424" spans="1:48" ht="27" customHeight="1" x14ac:dyDescent="0.3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</row>
    <row r="425" spans="1:48" ht="27" customHeight="1" x14ac:dyDescent="0.3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</row>
    <row r="426" spans="1:48" ht="27" customHeight="1" x14ac:dyDescent="0.3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</row>
    <row r="427" spans="1:48" ht="27" customHeight="1" x14ac:dyDescent="0.3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</row>
    <row r="428" spans="1:48" ht="27" customHeight="1" x14ac:dyDescent="0.3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</row>
    <row r="429" spans="1:48" ht="27" customHeight="1" x14ac:dyDescent="0.3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</row>
    <row r="430" spans="1:48" ht="27" customHeight="1" x14ac:dyDescent="0.3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</row>
    <row r="431" spans="1:48" ht="27" customHeight="1" x14ac:dyDescent="0.3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</row>
    <row r="432" spans="1:48" ht="27" customHeight="1" x14ac:dyDescent="0.3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</row>
    <row r="433" spans="1:48" ht="27" customHeight="1" x14ac:dyDescent="0.3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</row>
    <row r="434" spans="1:48" ht="27" customHeight="1" x14ac:dyDescent="0.3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</row>
    <row r="435" spans="1:48" ht="27" customHeight="1" x14ac:dyDescent="0.3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</row>
    <row r="436" spans="1:48" ht="27" customHeight="1" x14ac:dyDescent="0.3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</row>
    <row r="437" spans="1:48" ht="27" customHeight="1" x14ac:dyDescent="0.3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</row>
    <row r="438" spans="1:48" ht="27" customHeight="1" x14ac:dyDescent="0.3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</row>
    <row r="439" spans="1:48" ht="27" customHeight="1" x14ac:dyDescent="0.3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</row>
    <row r="440" spans="1:48" ht="27" customHeight="1" x14ac:dyDescent="0.3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</row>
    <row r="441" spans="1:48" ht="27" customHeight="1" x14ac:dyDescent="0.3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</row>
    <row r="442" spans="1:48" ht="27" customHeight="1" x14ac:dyDescent="0.3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</row>
    <row r="443" spans="1:48" ht="27" customHeight="1" x14ac:dyDescent="0.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</row>
    <row r="444" spans="1:48" ht="27" customHeight="1" x14ac:dyDescent="0.3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</row>
    <row r="445" spans="1:48" ht="27" customHeight="1" x14ac:dyDescent="0.3">
      <c r="A445" s="6" t="s">
        <v>93</v>
      </c>
      <c r="B445" s="7"/>
      <c r="C445" s="7"/>
      <c r="D445" s="7"/>
      <c r="E445" s="7"/>
      <c r="F445" s="9"/>
      <c r="G445" s="7"/>
      <c r="H445" s="9"/>
      <c r="I445" s="7"/>
      <c r="J445" s="9"/>
      <c r="K445" s="7"/>
      <c r="L445" s="9"/>
      <c r="M445" s="7"/>
      <c r="N445" t="s">
        <v>94</v>
      </c>
    </row>
    <row r="446" spans="1:48" ht="27" customHeight="1" x14ac:dyDescent="0.3">
      <c r="A446" s="6" t="s">
        <v>547</v>
      </c>
      <c r="B446" s="6" t="s">
        <v>51</v>
      </c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3"/>
      <c r="O446" s="3"/>
      <c r="P446" s="3"/>
      <c r="Q446" s="2" t="s">
        <v>548</v>
      </c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</row>
    <row r="447" spans="1:48" ht="27" customHeight="1" x14ac:dyDescent="0.3">
      <c r="A447" s="6" t="s">
        <v>550</v>
      </c>
      <c r="B447" s="6" t="s">
        <v>551</v>
      </c>
      <c r="C447" s="6" t="s">
        <v>124</v>
      </c>
      <c r="D447" s="7">
        <v>4.67</v>
      </c>
      <c r="E447" s="9"/>
      <c r="F447" s="9"/>
      <c r="G447" s="9"/>
      <c r="H447" s="9"/>
      <c r="I447" s="9"/>
      <c r="J447" s="9"/>
      <c r="K447" s="9"/>
      <c r="L447" s="9"/>
      <c r="M447" s="6"/>
      <c r="N447" s="2" t="s">
        <v>552</v>
      </c>
      <c r="O447" s="2" t="s">
        <v>51</v>
      </c>
      <c r="P447" s="2" t="s">
        <v>51</v>
      </c>
      <c r="Q447" s="2" t="s">
        <v>548</v>
      </c>
      <c r="R447" s="2" t="s">
        <v>62</v>
      </c>
      <c r="S447" s="2" t="s">
        <v>62</v>
      </c>
      <c r="T447" s="2" t="s">
        <v>61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51</v>
      </c>
      <c r="AS447" s="2" t="s">
        <v>51</v>
      </c>
      <c r="AT447" s="3"/>
      <c r="AU447" s="2" t="s">
        <v>553</v>
      </c>
      <c r="AV447" s="3">
        <v>129</v>
      </c>
    </row>
    <row r="448" spans="1:48" ht="27" customHeight="1" x14ac:dyDescent="0.3">
      <c r="A448" s="6" t="s">
        <v>554</v>
      </c>
      <c r="B448" s="6" t="s">
        <v>555</v>
      </c>
      <c r="C448" s="6" t="s">
        <v>124</v>
      </c>
      <c r="D448" s="7">
        <v>6.8239999999999998</v>
      </c>
      <c r="E448" s="9"/>
      <c r="F448" s="9"/>
      <c r="G448" s="9"/>
      <c r="H448" s="9"/>
      <c r="I448" s="9"/>
      <c r="J448" s="9"/>
      <c r="K448" s="9"/>
      <c r="L448" s="9"/>
      <c r="M448" s="6"/>
      <c r="N448" s="2" t="s">
        <v>556</v>
      </c>
      <c r="O448" s="2" t="s">
        <v>51</v>
      </c>
      <c r="P448" s="2" t="s">
        <v>51</v>
      </c>
      <c r="Q448" s="2" t="s">
        <v>548</v>
      </c>
      <c r="R448" s="2" t="s">
        <v>62</v>
      </c>
      <c r="S448" s="2" t="s">
        <v>62</v>
      </c>
      <c r="T448" s="2" t="s">
        <v>61</v>
      </c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2" t="s">
        <v>51</v>
      </c>
      <c r="AS448" s="2" t="s">
        <v>51</v>
      </c>
      <c r="AT448" s="3"/>
      <c r="AU448" s="2" t="s">
        <v>557</v>
      </c>
      <c r="AV448" s="3">
        <v>130</v>
      </c>
    </row>
    <row r="449" spans="1:48" ht="27" customHeight="1" x14ac:dyDescent="0.3">
      <c r="A449" s="6" t="s">
        <v>558</v>
      </c>
      <c r="B449" s="6" t="s">
        <v>559</v>
      </c>
      <c r="C449" s="6" t="s">
        <v>124</v>
      </c>
      <c r="D449" s="7">
        <v>7.1360000000000001</v>
      </c>
      <c r="E449" s="9"/>
      <c r="F449" s="9"/>
      <c r="G449" s="9"/>
      <c r="H449" s="9"/>
      <c r="I449" s="9"/>
      <c r="J449" s="9"/>
      <c r="K449" s="9"/>
      <c r="L449" s="9"/>
      <c r="M449" s="6"/>
      <c r="N449" s="2" t="s">
        <v>560</v>
      </c>
      <c r="O449" s="2" t="s">
        <v>51</v>
      </c>
      <c r="P449" s="2" t="s">
        <v>51</v>
      </c>
      <c r="Q449" s="2" t="s">
        <v>548</v>
      </c>
      <c r="R449" s="2" t="s">
        <v>62</v>
      </c>
      <c r="S449" s="2" t="s">
        <v>62</v>
      </c>
      <c r="T449" s="2" t="s">
        <v>61</v>
      </c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2" t="s">
        <v>51</v>
      </c>
      <c r="AS449" s="2" t="s">
        <v>51</v>
      </c>
      <c r="AT449" s="3"/>
      <c r="AU449" s="2" t="s">
        <v>561</v>
      </c>
      <c r="AV449" s="3">
        <v>131</v>
      </c>
    </row>
    <row r="450" spans="1:48" ht="27" customHeight="1" x14ac:dyDescent="0.3">
      <c r="A450" s="6" t="s">
        <v>558</v>
      </c>
      <c r="B450" s="6" t="s">
        <v>562</v>
      </c>
      <c r="C450" s="6" t="s">
        <v>124</v>
      </c>
      <c r="D450" s="7">
        <v>1.7490000000000001</v>
      </c>
      <c r="E450" s="9"/>
      <c r="F450" s="9"/>
      <c r="G450" s="9"/>
      <c r="H450" s="9"/>
      <c r="I450" s="9"/>
      <c r="J450" s="9"/>
      <c r="K450" s="9"/>
      <c r="L450" s="9"/>
      <c r="M450" s="6"/>
      <c r="N450" s="2" t="s">
        <v>563</v>
      </c>
      <c r="O450" s="2" t="s">
        <v>51</v>
      </c>
      <c r="P450" s="2" t="s">
        <v>51</v>
      </c>
      <c r="Q450" s="2" t="s">
        <v>548</v>
      </c>
      <c r="R450" s="2" t="s">
        <v>62</v>
      </c>
      <c r="S450" s="2" t="s">
        <v>62</v>
      </c>
      <c r="T450" s="2" t="s">
        <v>61</v>
      </c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2" t="s">
        <v>51</v>
      </c>
      <c r="AS450" s="2" t="s">
        <v>51</v>
      </c>
      <c r="AT450" s="3"/>
      <c r="AU450" s="2" t="s">
        <v>564</v>
      </c>
      <c r="AV450" s="3">
        <v>132</v>
      </c>
    </row>
    <row r="451" spans="1:48" ht="27" customHeight="1" x14ac:dyDescent="0.3">
      <c r="A451" s="6" t="s">
        <v>558</v>
      </c>
      <c r="B451" s="6" t="s">
        <v>565</v>
      </c>
      <c r="C451" s="6" t="s">
        <v>124</v>
      </c>
      <c r="D451" s="7">
        <v>0.29599999999999999</v>
      </c>
      <c r="E451" s="9"/>
      <c r="F451" s="9"/>
      <c r="G451" s="9"/>
      <c r="H451" s="9"/>
      <c r="I451" s="9"/>
      <c r="J451" s="9"/>
      <c r="K451" s="9"/>
      <c r="L451" s="9"/>
      <c r="M451" s="6"/>
      <c r="N451" s="2" t="s">
        <v>566</v>
      </c>
      <c r="O451" s="2" t="s">
        <v>51</v>
      </c>
      <c r="P451" s="2" t="s">
        <v>51</v>
      </c>
      <c r="Q451" s="2" t="s">
        <v>548</v>
      </c>
      <c r="R451" s="2" t="s">
        <v>62</v>
      </c>
      <c r="S451" s="2" t="s">
        <v>62</v>
      </c>
      <c r="T451" s="2" t="s">
        <v>61</v>
      </c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2" t="s">
        <v>51</v>
      </c>
      <c r="AS451" s="2" t="s">
        <v>51</v>
      </c>
      <c r="AT451" s="3"/>
      <c r="AU451" s="2" t="s">
        <v>567</v>
      </c>
      <c r="AV451" s="3">
        <v>133</v>
      </c>
    </row>
    <row r="452" spans="1:48" ht="27" customHeight="1" x14ac:dyDescent="0.3">
      <c r="A452" s="6" t="s">
        <v>568</v>
      </c>
      <c r="B452" s="6" t="s">
        <v>569</v>
      </c>
      <c r="C452" s="6" t="s">
        <v>124</v>
      </c>
      <c r="D452" s="7">
        <v>20.675000000000001</v>
      </c>
      <c r="E452" s="9"/>
      <c r="F452" s="9"/>
      <c r="G452" s="9"/>
      <c r="H452" s="9"/>
      <c r="I452" s="9"/>
      <c r="J452" s="9"/>
      <c r="K452" s="9"/>
      <c r="L452" s="9"/>
      <c r="M452" s="6"/>
      <c r="N452" s="2" t="s">
        <v>570</v>
      </c>
      <c r="O452" s="2" t="s">
        <v>51</v>
      </c>
      <c r="P452" s="2" t="s">
        <v>51</v>
      </c>
      <c r="Q452" s="2" t="s">
        <v>548</v>
      </c>
      <c r="R452" s="2" t="s">
        <v>62</v>
      </c>
      <c r="S452" s="2" t="s">
        <v>62</v>
      </c>
      <c r="T452" s="2" t="s">
        <v>61</v>
      </c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2" t="s">
        <v>51</v>
      </c>
      <c r="AS452" s="2" t="s">
        <v>51</v>
      </c>
      <c r="AT452" s="3"/>
      <c r="AU452" s="2" t="s">
        <v>571</v>
      </c>
      <c r="AV452" s="3">
        <v>134</v>
      </c>
    </row>
    <row r="453" spans="1:48" ht="27" customHeight="1" x14ac:dyDescent="0.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</row>
    <row r="454" spans="1:48" ht="27" customHeight="1" x14ac:dyDescent="0.3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</row>
    <row r="455" spans="1:48" ht="27" customHeight="1" x14ac:dyDescent="0.3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</row>
    <row r="456" spans="1:48" ht="27" customHeight="1" x14ac:dyDescent="0.3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</row>
    <row r="457" spans="1:48" ht="27" customHeight="1" x14ac:dyDescent="0.3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</row>
    <row r="458" spans="1:48" ht="27" customHeight="1" x14ac:dyDescent="0.3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</row>
    <row r="459" spans="1:48" ht="27" customHeight="1" x14ac:dyDescent="0.3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</row>
    <row r="460" spans="1:48" ht="27" customHeight="1" x14ac:dyDescent="0.3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</row>
    <row r="461" spans="1:48" ht="27" customHeight="1" x14ac:dyDescent="0.3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</row>
    <row r="462" spans="1:48" ht="27" customHeight="1" x14ac:dyDescent="0.3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</row>
    <row r="463" spans="1:48" ht="27" customHeight="1" x14ac:dyDescent="0.3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</row>
    <row r="464" spans="1:48" ht="27" customHeight="1" x14ac:dyDescent="0.3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</row>
    <row r="465" spans="1:14" ht="27" customHeight="1" x14ac:dyDescent="0.3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</row>
    <row r="466" spans="1:14" ht="27" customHeight="1" x14ac:dyDescent="0.3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</row>
    <row r="467" spans="1:14" ht="27" customHeight="1" x14ac:dyDescent="0.3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</row>
    <row r="468" spans="1:14" ht="27" customHeight="1" x14ac:dyDescent="0.3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</row>
    <row r="469" spans="1:14" ht="27" customHeight="1" x14ac:dyDescent="0.3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</row>
    <row r="470" spans="1:14" ht="27" customHeight="1" x14ac:dyDescent="0.3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</row>
    <row r="471" spans="1:14" ht="27" customHeight="1" x14ac:dyDescent="0.3">
      <c r="A471" s="6" t="s">
        <v>93</v>
      </c>
      <c r="B471" s="7"/>
      <c r="C471" s="7"/>
      <c r="D471" s="7"/>
      <c r="E471" s="7"/>
      <c r="F471" s="9"/>
      <c r="G471" s="7"/>
      <c r="H471" s="9"/>
      <c r="I471" s="7"/>
      <c r="J471" s="9"/>
      <c r="K471" s="7"/>
      <c r="L471" s="9"/>
      <c r="M471" s="7"/>
      <c r="N471" t="s">
        <v>94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rintOptions horizontalCentered="1"/>
  <pageMargins left="0.78740157480314998" right="0.196850393700787" top="0.39370078740157499" bottom="0.39370078740157499" header="0.196850393700787" footer="0"/>
  <pageSetup paperSize="9" scale="64" fitToHeight="0" orientation="landscape" cellComments="atEnd" r:id="rId1"/>
  <headerFooter>
    <oddHeader>&amp;C&amp;"-,굵게"&amp;18공사비내역서</oddHeader>
  </headerFooter>
  <rowBreaks count="17" manualBreakCount="17">
    <brk id="29" max="16383" man="1"/>
    <brk id="55" max="16383" man="1"/>
    <brk id="81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  <brk id="367" max="16383" man="1"/>
    <brk id="393" max="16383" man="1"/>
    <brk id="419" max="16383" man="1"/>
    <brk id="445" max="16383" man="1"/>
    <brk id="4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원가계산서</vt:lpstr>
      <vt:lpstr>공종별집계표</vt:lpstr>
      <vt:lpstr>공종별내역서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경영정보팀</cp:lastModifiedBy>
  <cp:lastPrinted>2022-11-25T06:38:39Z</cp:lastPrinted>
  <dcterms:created xsi:type="dcterms:W3CDTF">2022-11-23T06:14:19Z</dcterms:created>
  <dcterms:modified xsi:type="dcterms:W3CDTF">2022-12-01T00:25:43Z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iwgIm5vZGUxIiA6IHsiZHNkIjoiMDEwMDAwMDAwMDAwMzAyMiIsImxvZ1RpbWUiOiIyMDIyLTExLTI1VDAyOjIyOjM1WiIsInBJRCI6MSwidHJhY2VJZCI6IkQwQjdFMzdDQ0E4NTQyMkNBQUNEM0IyQ0M2MzY4OTFDIiwidXNlckNvZGUiOiIyMDIwMDAyNSJ9LCJub2RlMiIgOiB7ImRzZCI6IjAxMDAwMDAwMDAwMDMwMjIiLCJsb2dUaW1lIjoiMjAyMi0xMS0yNVQwNjoxODowMFoiLCJwSUQiOjEsInRyYWNlSWQiOiI4OTQyMUYxNDVBQkY0MjY1QkU3OTZERUJEMkIzODVCNyIsInVzZXJDb2RlIjoiMjAyMDAwMjUifSwibm9kZTMiIDogeyJkc2QiOiIwMTAwMDAwMDAwMDAzMDIyIiwibG9nVGltZSI6IjIwMjItMTEtMjVUMDY6MzQ6MjZaIiwicElEIjoxLCJ0cmFjZUlkIjoiNzU3OURCODE5MUU3NDFDQTk0RDY2Q0FEN0MzQzE5NUMiLCJ1c2VyQ29kZSI6IjIwMjAwMDI1In0sIm5vZGU0IiA6IHsiZHNkIjoiMDEwMDAwMDAwMDAwMzAyMiIsImxvZ1RpbWUiOiIyMDIyLTEyLTAxVDAwOjI1OjQzWiIsInBJRCI6MSwidHJhY2VJZCI6Ijc0Q0E5N0FCMTJFODQ0MzVBMzkyNThGRDhBQzcxOTMzIiwidXNlckNvZGUiOiIyMDIwMDAyNSJ9LCJub2RlNSIgOiB7ICJ1c2VyQ29kZSIgOiAiMjAwNjAwMTYiLCAidHJhY2VJZCIgOiAiMjBGMUMyMUIxQjQ0NjAzNjk0RTczNDIzRDVFQjI4NzEiLCAiZHNkIiA6ICIwMDAwMDAwMDAwMDAwMDAwIiwgInBJRCIgOiAiMjA0OCIsICJsb2dUaW1lIiA6ICIyMDIyLTEyLTA2VDAyOjE5OjA2WiIgfX0=</vt:lpwstr>
  </property>
</Properties>
</file>