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2023년\# 공사\6. 주차총괄팀-공항2공영주차장 조성 공사\5. 공사시행\1. 전기\전기\계약부서 전달\"/>
    </mc:Choice>
  </mc:AlternateContent>
  <bookViews>
    <workbookView xWindow="-120" yWindow="-120" windowWidth="29040" windowHeight="15720" tabRatio="912" firstSheet="2" activeTab="2"/>
  </bookViews>
  <sheets>
    <sheet name="표지- (4)" sheetId="388" state="hidden" r:id="rId1"/>
    <sheet name="표지- (6)" sheetId="390" state="hidden" r:id="rId2"/>
    <sheet name="내역서" sheetId="348" r:id="rId3"/>
    <sheet name="기초" sheetId="400" state="hidden" r:id="rId4"/>
    <sheet name="기초파괴" sheetId="402" state="hidden" r:id="rId5"/>
    <sheet name="아스팔트" sheetId="401" state="hidden" r:id="rId6"/>
    <sheet name="각종기초" sheetId="381" state="hidden" r:id="rId7"/>
    <sheet name="폐기물(산)" sheetId="360" state="hidden" r:id="rId8"/>
    <sheet name="기초철거" sheetId="362" state="hidden" r:id="rId9"/>
    <sheet name="표지6" sheetId="353" state="hidden" r:id="rId10"/>
  </sheets>
  <functionGroups builtInGroupCount="18"/>
  <definedNames>
    <definedName name="_xlnm.Print_Area" localSheetId="6">각종기초!$A$1:$T$23</definedName>
    <definedName name="_xlnm.Print_Area" localSheetId="3">기초!$A$1:$AE$70</definedName>
    <definedName name="_xlnm.Print_Area" localSheetId="4">기초파괴!$A$1:$AE$70</definedName>
    <definedName name="_xlnm.Print_Area" localSheetId="2">내역서!$A$1:$M$70</definedName>
    <definedName name="_xlnm.Print_Area" localSheetId="5">아스팔트!$A$1:$X$44</definedName>
    <definedName name="_xlnm.Print_Titles" localSheetId="2">내역서!$3:$4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51" i="400" l="1"/>
  <c r="B57" i="400" s="1"/>
  <c r="B63" i="402"/>
  <c r="B57" i="402"/>
  <c r="U51" i="402"/>
  <c r="H51" i="402"/>
  <c r="Q46" i="402"/>
  <c r="V40" i="402"/>
  <c r="H40" i="402"/>
  <c r="G37" i="402"/>
  <c r="B28" i="402"/>
  <c r="B22" i="402"/>
  <c r="G2" i="402"/>
  <c r="B69" i="400"/>
  <c r="B66" i="400"/>
  <c r="B63" i="400"/>
  <c r="G37" i="400"/>
  <c r="R63" i="400"/>
  <c r="R57" i="400"/>
  <c r="R22" i="402"/>
  <c r="R66" i="400"/>
  <c r="R57" i="402"/>
  <c r="R63" i="402"/>
  <c r="R28" i="402"/>
  <c r="R69" i="400"/>
  <c r="B66" i="402" l="1"/>
  <c r="B31" i="402"/>
  <c r="W44" i="401"/>
  <c r="W41" i="401"/>
  <c r="W39" i="401"/>
  <c r="W37" i="401"/>
  <c r="W35" i="401"/>
  <c r="I32" i="401"/>
  <c r="W32" i="401" s="1"/>
  <c r="W29" i="401"/>
  <c r="W27" i="401"/>
  <c r="B25" i="402"/>
  <c r="R31" i="402"/>
  <c r="B60" i="400"/>
  <c r="B60" i="402"/>
  <c r="R66" i="402"/>
  <c r="B22" i="400" l="1"/>
  <c r="B28" i="400"/>
  <c r="B34" i="400"/>
  <c r="B31" i="400"/>
  <c r="G2" i="400"/>
  <c r="O20" i="381"/>
  <c r="O16" i="381"/>
  <c r="O5" i="381"/>
  <c r="E2" i="381"/>
  <c r="J17" i="362"/>
  <c r="Q13" i="362"/>
  <c r="L13" i="362"/>
  <c r="I13" i="362"/>
  <c r="E11" i="362"/>
  <c r="M13" i="362" s="1"/>
  <c r="J7" i="362"/>
  <c r="AC11" i="362" s="1"/>
  <c r="AC13" i="362" s="1"/>
  <c r="AC4" i="362"/>
  <c r="AC10" i="362" s="1"/>
  <c r="A5" i="390"/>
  <c r="A5" i="388"/>
  <c r="A17" i="353"/>
  <c r="A11" i="353"/>
  <c r="A3" i="353"/>
  <c r="R60" i="402"/>
  <c r="R34" i="400"/>
  <c r="V10" i="362"/>
  <c r="R28" i="400"/>
  <c r="V6" i="362"/>
  <c r="O6" i="381"/>
  <c r="R60" i="400"/>
  <c r="R22" i="400"/>
  <c r="O17" i="381"/>
  <c r="R31" i="400"/>
  <c r="O21" i="381"/>
  <c r="R25" i="402"/>
  <c r="J10" i="362" l="1"/>
  <c r="G13" i="362"/>
  <c r="J12" i="362"/>
  <c r="O11" i="362"/>
  <c r="O13" i="381"/>
  <c r="E4" i="360"/>
  <c r="F4" i="360" s="1"/>
  <c r="F5" i="360" s="1"/>
  <c r="Z10" i="362"/>
  <c r="AC12" i="362"/>
  <c r="AC14" i="362" s="1"/>
  <c r="AC6" i="362"/>
  <c r="AC8" i="362" s="1"/>
  <c r="H7" i="362"/>
  <c r="V13" i="362"/>
  <c r="V16" i="362"/>
  <c r="B25" i="400"/>
  <c r="O9" i="381"/>
  <c r="V17" i="362"/>
  <c r="V9" i="362" l="1"/>
  <c r="L7" i="362"/>
  <c r="AC5" i="362" s="1"/>
  <c r="R25" i="400"/>
  <c r="O10" i="381"/>
  <c r="AC7" i="362" l="1"/>
  <c r="V5" i="362" s="1"/>
</calcChain>
</file>

<file path=xl/sharedStrings.xml><?xml version="1.0" encoding="utf-8"?>
<sst xmlns="http://schemas.openxmlformats.org/spreadsheetml/2006/main" count="419" uniqueCount="235">
  <si>
    <t>산 출 근 거</t>
  </si>
  <si>
    <t>내선전공</t>
    <phoneticPr fontId="3" type="noConversion"/>
  </si>
  <si>
    <t>저압케이블공</t>
    <phoneticPr fontId="3" type="noConversion"/>
  </si>
  <si>
    <t>비 고</t>
    <phoneticPr fontId="3" type="noConversion"/>
  </si>
  <si>
    <t>품       명</t>
    <phoneticPr fontId="3" type="noConversion"/>
  </si>
  <si>
    <t>규         격</t>
    <phoneticPr fontId="3" type="noConversion"/>
  </si>
  <si>
    <t>단위</t>
    <phoneticPr fontId="3" type="noConversion"/>
  </si>
  <si>
    <t>수  량</t>
    <phoneticPr fontId="3" type="noConversion"/>
  </si>
  <si>
    <t>재 료 비</t>
    <phoneticPr fontId="3" type="noConversion"/>
  </si>
  <si>
    <t>노 무 비</t>
    <phoneticPr fontId="3" type="noConversion"/>
  </si>
  <si>
    <t>경 비</t>
    <phoneticPr fontId="3" type="noConversion"/>
  </si>
  <si>
    <t>단가</t>
    <phoneticPr fontId="3" type="noConversion"/>
  </si>
  <si>
    <t>금액</t>
    <phoneticPr fontId="3" type="noConversion"/>
  </si>
  <si>
    <t>식</t>
    <phoneticPr fontId="3" type="noConversion"/>
  </si>
  <si>
    <t>잡재료비</t>
    <phoneticPr fontId="8" type="noConversion"/>
  </si>
  <si>
    <t>선,배관의 2%</t>
    <phoneticPr fontId="8" type="noConversion"/>
  </si>
  <si>
    <t>인</t>
    <phoneticPr fontId="3" type="noConversion"/>
  </si>
  <si>
    <t>작  업  부  산  물</t>
    <phoneticPr fontId="3" type="noConversion"/>
  </si>
  <si>
    <t>인력10%+기계90%</t>
  </si>
  <si>
    <t>접지용전선</t>
  </si>
  <si>
    <t>0.6/1KV난연케이블</t>
  </si>
  <si>
    <t>케이블표시시트</t>
  </si>
  <si>
    <t>m</t>
  </si>
  <si>
    <t>EA</t>
  </si>
  <si>
    <t>M</t>
  </si>
  <si>
    <t>F-GV 6㎟</t>
  </si>
  <si>
    <t>접지동봉</t>
  </si>
  <si>
    <t>노무비</t>
    <phoneticPr fontId="3" type="noConversion"/>
  </si>
  <si>
    <t>㎥</t>
  </si>
  <si>
    <t>단  가</t>
    <phoneticPr fontId="2" type="noConversion"/>
  </si>
  <si>
    <t>금  액</t>
    <phoneticPr fontId="2" type="noConversion"/>
  </si>
  <si>
    <t>보통인부</t>
    <phoneticPr fontId="3" type="noConversion"/>
  </si>
  <si>
    <t>계</t>
    <phoneticPr fontId="3" type="noConversion"/>
  </si>
  <si>
    <t>개소</t>
  </si>
  <si>
    <t>공구손료</t>
    <phoneticPr fontId="8" type="noConversion"/>
  </si>
  <si>
    <t>노무비의 3%</t>
    <phoneticPr fontId="8" type="noConversion"/>
  </si>
  <si>
    <t>가. 터파기</t>
    <phoneticPr fontId="3" type="noConversion"/>
  </si>
  <si>
    <t>독립기초 터파기 기본식: h/6{(2a+a')b+(2a'+a)b'}</t>
    <phoneticPr fontId="3" type="noConversion"/>
  </si>
  <si>
    <t>Φ14x1000</t>
  </si>
  <si>
    <t>본</t>
  </si>
  <si>
    <t>면</t>
  </si>
  <si>
    <t>강제전선관</t>
  </si>
  <si>
    <t>위샤캡</t>
  </si>
  <si>
    <t>STS 밴드식</t>
  </si>
  <si>
    <t>터파기</t>
  </si>
  <si>
    <t>되메우기</t>
  </si>
  <si>
    <t>1Ø2W 220V 60Hz</t>
    <phoneticPr fontId="3" type="noConversion"/>
  </si>
  <si>
    <t>h</t>
    <phoneticPr fontId="3" type="noConversion"/>
  </si>
  <si>
    <t>a'</t>
    <phoneticPr fontId="3" type="noConversion"/>
  </si>
  <si>
    <t>b</t>
    <phoneticPr fontId="3" type="noConversion"/>
  </si>
  <si>
    <t>b'</t>
    <phoneticPr fontId="3" type="noConversion"/>
  </si>
  <si>
    <t>레미콘 타설 기초자료</t>
    <phoneticPr fontId="3" type="noConversion"/>
  </si>
  <si>
    <t>방수용접속함</t>
  </si>
  <si>
    <t>ELB내장</t>
  </si>
  <si>
    <t>단자접속</t>
  </si>
  <si>
    <t>기본식</t>
    <phoneticPr fontId="3" type="noConversion"/>
  </si>
  <si>
    <t>h/6{(2a+a')b+(2a'+a)b'}</t>
    <phoneticPr fontId="3" type="noConversion"/>
  </si>
  <si>
    <t>터파기 기초자료</t>
    <phoneticPr fontId="3" type="noConversion"/>
  </si>
  <si>
    <t>기초</t>
    <phoneticPr fontId="3" type="noConversion"/>
  </si>
  <si>
    <t>가. 되메우기</t>
    <phoneticPr fontId="3" type="noConversion"/>
  </si>
  <si>
    <t>h</t>
    <phoneticPr fontId="3" type="noConversion"/>
  </si>
  <si>
    <t>높이</t>
    <phoneticPr fontId="3" type="noConversion"/>
  </si>
  <si>
    <t>B1</t>
    <phoneticPr fontId="3" type="noConversion"/>
  </si>
  <si>
    <t>a</t>
    <phoneticPr fontId="3" type="noConversion"/>
  </si>
  <si>
    <t>윗면가로</t>
    <phoneticPr fontId="3" type="noConversion"/>
  </si>
  <si>
    <t>B2</t>
    <phoneticPr fontId="3" type="noConversion"/>
  </si>
  <si>
    <t>a'</t>
    <phoneticPr fontId="3" type="noConversion"/>
  </si>
  <si>
    <t>아랫면가로</t>
    <phoneticPr fontId="3" type="noConversion"/>
  </si>
  <si>
    <t>H</t>
    <phoneticPr fontId="3" type="noConversion"/>
  </si>
  <si>
    <t>H'</t>
    <phoneticPr fontId="3" type="noConversion"/>
  </si>
  <si>
    <t>b</t>
    <phoneticPr fontId="3" type="noConversion"/>
  </si>
  <si>
    <t>윗면세로</t>
    <phoneticPr fontId="3" type="noConversion"/>
  </si>
  <si>
    <t>여유폭</t>
    <phoneticPr fontId="3" type="noConversion"/>
  </si>
  <si>
    <t>나. 무근콘크리트깨기</t>
    <phoneticPr fontId="3" type="noConversion"/>
  </si>
  <si>
    <t>b'</t>
    <phoneticPr fontId="3" type="noConversion"/>
  </si>
  <si>
    <t>아랫면세로</t>
    <phoneticPr fontId="3" type="noConversion"/>
  </si>
  <si>
    <t>x</t>
    <phoneticPr fontId="3" type="noConversion"/>
  </si>
  <si>
    <t>(할석공) 2인/㎥ =</t>
    <phoneticPr fontId="3" type="noConversion"/>
  </si>
  <si>
    <t>높이</t>
    <phoneticPr fontId="3" type="noConversion"/>
  </si>
  <si>
    <t>a</t>
    <phoneticPr fontId="3" type="noConversion"/>
  </si>
  <si>
    <t>윗면가로</t>
    <phoneticPr fontId="3" type="noConversion"/>
  </si>
  <si>
    <t>다. 모래</t>
    <phoneticPr fontId="3" type="noConversion"/>
  </si>
  <si>
    <t>아랫면가로</t>
    <phoneticPr fontId="3" type="noConversion"/>
  </si>
  <si>
    <t>윗면세로</t>
    <phoneticPr fontId="3" type="noConversion"/>
  </si>
  <si>
    <t>아랫면세로</t>
    <phoneticPr fontId="3" type="noConversion"/>
  </si>
  <si>
    <t>다. 터파기</t>
    <phoneticPr fontId="3" type="noConversion"/>
  </si>
  <si>
    <t>※ 공원등기초철거</t>
    <phoneticPr fontId="3" type="noConversion"/>
  </si>
  <si>
    <t>폐기물처리</t>
    <phoneticPr fontId="3" type="noConversion"/>
  </si>
  <si>
    <t>가로등기초철거</t>
  </si>
  <si>
    <t>1. 폐콘크리트</t>
    <phoneticPr fontId="3" type="noConversion"/>
  </si>
  <si>
    <t>No.</t>
    <phoneticPr fontId="3" type="noConversion"/>
  </si>
  <si>
    <t>구분</t>
    <phoneticPr fontId="3" type="noConversion"/>
  </si>
  <si>
    <t>규격</t>
    <phoneticPr fontId="3" type="noConversion"/>
  </si>
  <si>
    <t>수량</t>
    <phoneticPr fontId="3" type="noConversion"/>
  </si>
  <si>
    <t>단위면적</t>
    <phoneticPr fontId="3" type="noConversion"/>
  </si>
  <si>
    <t>총면적(㎥)</t>
    <phoneticPr fontId="3" type="noConversion"/>
  </si>
  <si>
    <t>가로등</t>
    <phoneticPr fontId="3" type="noConversion"/>
  </si>
  <si>
    <t>소계</t>
    <phoneticPr fontId="3" type="noConversion"/>
  </si>
  <si>
    <t>㎥ -&gt; TON</t>
    <phoneticPr fontId="3" type="noConversion"/>
  </si>
  <si>
    <t>F-CV 2/C 2.5㎟</t>
  </si>
  <si>
    <t>가로등등제어함</t>
  </si>
  <si>
    <t>가로등표찰</t>
  </si>
  <si>
    <t>가로등점멸기기초</t>
  </si>
  <si>
    <t>등기구</t>
  </si>
  <si>
    <t>LED 50W</t>
  </si>
  <si>
    <t>F-GV 10㎟</t>
  </si>
  <si>
    <t>상시격등 4회로</t>
  </si>
  <si>
    <t>아연도 36C</t>
  </si>
  <si>
    <t>ST 36C</t>
  </si>
  <si>
    <t>고비철</t>
  </si>
  <si>
    <t>콘크리트</t>
  </si>
  <si>
    <t>F-CV 2/C 10㎟</t>
  </si>
  <si>
    <t>폐기물처리비</t>
  </si>
  <si>
    <t>Ton</t>
  </si>
  <si>
    <t>300㎜</t>
  </si>
  <si>
    <t>(</t>
    <phoneticPr fontId="92" type="noConversion"/>
  </si>
  <si>
    <t>)</t>
    <phoneticPr fontId="92" type="noConversion"/>
  </si>
  <si>
    <t>×</t>
    <phoneticPr fontId="92" type="noConversion"/>
  </si>
  <si>
    <t>=</t>
    <phoneticPr fontId="92" type="noConversion"/>
  </si>
  <si>
    <t>폴리에틸렌전선관</t>
  </si>
  <si>
    <t>PE 16C</t>
  </si>
  <si>
    <t>PE 28C</t>
  </si>
  <si>
    <t>PE 36C</t>
  </si>
  <si>
    <t>공원등 점멸기기초</t>
    <phoneticPr fontId="3" type="noConversion"/>
  </si>
  <si>
    <t>나. 되메우기</t>
    <phoneticPr fontId="3" type="noConversion"/>
  </si>
  <si>
    <t>다. 잔토처리</t>
    <phoneticPr fontId="3" type="noConversion"/>
  </si>
  <si>
    <t>라. 합판거푸집</t>
    <phoneticPr fontId="3" type="noConversion"/>
  </si>
  <si>
    <t>마. 레미콘 타설</t>
    <phoneticPr fontId="3" type="noConversion"/>
  </si>
  <si>
    <t>중량철(A)</t>
  </si>
  <si>
    <t>--------------------&gt;</t>
    <phoneticPr fontId="3" type="noConversion"/>
  </si>
  <si>
    <r>
      <rPr>
        <sz val="10"/>
        <rFont val="굴림"/>
        <family val="3"/>
        <charset val="129"/>
      </rPr>
      <t xml:space="preserve"> &lt;--------------------</t>
    </r>
    <r>
      <rPr>
        <u/>
        <sz val="10"/>
        <rFont val="굴림"/>
        <family val="3"/>
        <charset val="129"/>
      </rPr>
      <t xml:space="preserve">                                                               </t>
    </r>
    <phoneticPr fontId="3" type="noConversion"/>
  </si>
  <si>
    <t>&lt;---</t>
    <phoneticPr fontId="3" type="noConversion"/>
  </si>
  <si>
    <t>----&gt;</t>
    <phoneticPr fontId="3" type="noConversion"/>
  </si>
  <si>
    <t>---&gt;</t>
    <phoneticPr fontId="3" type="noConversion"/>
  </si>
  <si>
    <t>&lt;--------</t>
    <phoneticPr fontId="3" type="noConversion"/>
  </si>
  <si>
    <t>---------------&gt;</t>
    <phoneticPr fontId="3" type="noConversion"/>
  </si>
  <si>
    <t>-----------&gt;</t>
    <phoneticPr fontId="3" type="noConversion"/>
  </si>
  <si>
    <t>-&gt;</t>
    <phoneticPr fontId="3" type="noConversion"/>
  </si>
  <si>
    <t>&lt;--</t>
    <phoneticPr fontId="3" type="noConversion"/>
  </si>
  <si>
    <t>=</t>
    <phoneticPr fontId="3" type="noConversion"/>
  </si>
  <si>
    <t>[㎥]</t>
    <phoneticPr fontId="3" type="noConversion"/>
  </si>
  <si>
    <t>1. 터파기</t>
    <phoneticPr fontId="3" type="noConversion"/>
  </si>
  <si>
    <t>2..되메우기</t>
    <phoneticPr fontId="3" type="noConversion"/>
  </si>
  <si>
    <t>3..잔토처리</t>
    <phoneticPr fontId="3" type="noConversion"/>
  </si>
  <si>
    <t>4.. 합판거푸집</t>
    <phoneticPr fontId="3" type="noConversion"/>
  </si>
  <si>
    <t>5.. 레미콘 타설</t>
    <phoneticPr fontId="3" type="noConversion"/>
  </si>
  <si>
    <t>----------&gt;</t>
    <phoneticPr fontId="3" type="noConversion"/>
  </si>
  <si>
    <t>----------------&gt;</t>
    <phoneticPr fontId="3" type="noConversion"/>
  </si>
  <si>
    <r>
      <rPr>
        <sz val="10"/>
        <rFont val="굴림"/>
        <family val="3"/>
        <charset val="129"/>
      </rPr>
      <t xml:space="preserve"> &lt;----------</t>
    </r>
    <r>
      <rPr>
        <u/>
        <sz val="10"/>
        <rFont val="굴림"/>
        <family val="3"/>
        <charset val="129"/>
      </rPr>
      <t xml:space="preserve">                                                               </t>
    </r>
    <phoneticPr fontId="3" type="noConversion"/>
  </si>
  <si>
    <t>--&gt;</t>
    <phoneticPr fontId="3" type="noConversion"/>
  </si>
  <si>
    <t>아스팔트포장 수량산출</t>
    <phoneticPr fontId="92" type="noConversion"/>
  </si>
  <si>
    <t>공 종</t>
  </si>
  <si>
    <t>수 량</t>
  </si>
  <si>
    <t>(㎡당)</t>
    <phoneticPr fontId="92" type="noConversion"/>
  </si>
  <si>
    <t>[ 수 량 산 출 ]</t>
    <phoneticPr fontId="3" type="noConversion"/>
  </si>
  <si>
    <t>1. 표층포설및다짐</t>
    <phoneticPr fontId="92" type="noConversion"/>
  </si>
  <si>
    <t>㎡</t>
    <phoneticPr fontId="92" type="noConversion"/>
  </si>
  <si>
    <t>2. 택코팅</t>
    <phoneticPr fontId="92" type="noConversion"/>
  </si>
  <si>
    <t>3. 중간층포설및다짐</t>
    <phoneticPr fontId="92" type="noConversion"/>
  </si>
  <si>
    <t>4. 프라임코팅</t>
    <phoneticPr fontId="92" type="noConversion"/>
  </si>
  <si>
    <t>(1D/M=200ℓ)</t>
    <phoneticPr fontId="3" type="noConversion"/>
  </si>
  <si>
    <t>5. 기층포설및다짐</t>
    <phoneticPr fontId="92" type="noConversion"/>
  </si>
  <si>
    <t>* 혼합쇄석, Φ40mm이하</t>
    <phoneticPr fontId="92" type="noConversion"/>
  </si>
  <si>
    <t>㎥</t>
    <phoneticPr fontId="92" type="noConversion"/>
  </si>
  <si>
    <t>6. 보조기층포설및다짐</t>
    <phoneticPr fontId="92" type="noConversion"/>
  </si>
  <si>
    <t>7. 포장절단</t>
    <phoneticPr fontId="3" type="noConversion"/>
  </si>
  <si>
    <t>×</t>
  </si>
  <si>
    <t>m</t>
    <phoneticPr fontId="3" type="noConversion"/>
  </si>
  <si>
    <t>8. 포장깨기</t>
    <phoneticPr fontId="3" type="noConversion"/>
  </si>
  <si>
    <t>㎥</t>
    <phoneticPr fontId="3" type="noConversion"/>
  </si>
  <si>
    <t>[ 자 재 산 출 ]</t>
    <phoneticPr fontId="3" type="noConversion"/>
  </si>
  <si>
    <t>1. 아스콘</t>
  </si>
  <si>
    <t>* #78(표층용)</t>
    <phoneticPr fontId="3" type="noConversion"/>
  </si>
  <si>
    <t>㎡</t>
    <phoneticPr fontId="3" type="noConversion"/>
  </si>
  <si>
    <t>X</t>
    <phoneticPr fontId="3" type="noConversion"/>
  </si>
  <si>
    <t>ton</t>
    <phoneticPr fontId="3" type="noConversion"/>
  </si>
  <si>
    <t>TON</t>
    <phoneticPr fontId="92" type="noConversion"/>
  </si>
  <si>
    <t>* #67(중표층용)</t>
    <phoneticPr fontId="3" type="noConversion"/>
  </si>
  <si>
    <t>2. 아스팔트유제</t>
    <phoneticPr fontId="3" type="noConversion"/>
  </si>
  <si>
    <t>* RSC-4</t>
    <phoneticPr fontId="92" type="noConversion"/>
  </si>
  <si>
    <t>(ℓ/㎥)</t>
    <phoneticPr fontId="3" type="noConversion"/>
  </si>
  <si>
    <t>÷</t>
    <phoneticPr fontId="3" type="noConversion"/>
  </si>
  <si>
    <t>ℓ/DM</t>
    <phoneticPr fontId="3" type="noConversion"/>
  </si>
  <si>
    <t>D/M</t>
    <phoneticPr fontId="92" type="noConversion"/>
  </si>
  <si>
    <t>* RSC-3</t>
    <phoneticPr fontId="92" type="noConversion"/>
  </si>
  <si>
    <t>3. 혼합쇄석</t>
  </si>
  <si>
    <t>* Φ40mm이하</t>
  </si>
  <si>
    <t>가로등 점멸기기초</t>
    <phoneticPr fontId="3" type="noConversion"/>
  </si>
  <si>
    <t>1. 되메우기</t>
    <phoneticPr fontId="3" type="noConversion"/>
  </si>
  <si>
    <t>2..터파기</t>
    <phoneticPr fontId="3" type="noConversion"/>
  </si>
  <si>
    <t>3.. 콘크리트 깨기</t>
    <phoneticPr fontId="3" type="noConversion"/>
  </si>
  <si>
    <t>4. 폐기물 처리</t>
    <phoneticPr fontId="3" type="noConversion"/>
  </si>
  <si>
    <t>[TON]</t>
    <phoneticPr fontId="3" type="noConversion"/>
  </si>
  <si>
    <t>점멸기기초파괴</t>
  </si>
  <si>
    <t>가로등기초파괴</t>
  </si>
  <si>
    <t>PE 22C</t>
  </si>
  <si>
    <t>F-CV 2/C 4㎟</t>
  </si>
  <si>
    <t>F-GV 4㎟</t>
  </si>
  <si>
    <t>F-CV 1/C 6㎟(2열)</t>
  </si>
  <si>
    <t>F-CV 1/C 6㎟(4열)</t>
  </si>
  <si>
    <t>공원등주기계화시공</t>
  </si>
  <si>
    <t>공원등주</t>
  </si>
  <si>
    <t>H:5m,1등용</t>
  </si>
  <si>
    <t>H:5m,2등용</t>
  </si>
  <si>
    <t>공원등기초</t>
  </si>
  <si>
    <t>H:5-7m(철거)</t>
  </si>
  <si>
    <t>Φ14x1000x3EA</t>
  </si>
  <si>
    <t>공원등 기초</t>
    <phoneticPr fontId="3" type="noConversion"/>
  </si>
  <si>
    <t>㎏</t>
  </si>
  <si>
    <t>3. 폐기물처리비</t>
    <phoneticPr fontId="3" type="noConversion"/>
  </si>
  <si>
    <t>폐기물운반비(4.5D/T)</t>
  </si>
  <si>
    <t>2. 작업부산물</t>
    <phoneticPr fontId="3" type="noConversion"/>
  </si>
  <si>
    <t>F-CV 2/C 6㎟(철거)</t>
  </si>
  <si>
    <t>F-GV 6㎟(철거)</t>
  </si>
  <si>
    <t>하동</t>
    <phoneticPr fontId="3" type="noConversion"/>
  </si>
  <si>
    <t>베이스카바</t>
  </si>
  <si>
    <t>공원등용</t>
  </si>
  <si>
    <t>400*600*600</t>
  </si>
  <si>
    <t>전주용입상관</t>
  </si>
  <si>
    <t>Φ130x2.0t,L:2000㎜</t>
  </si>
  <si>
    <t>베너걸이</t>
  </si>
  <si>
    <t>관급자재</t>
    <phoneticPr fontId="3" type="noConversion"/>
  </si>
  <si>
    <t>공원등기초철거</t>
  </si>
  <si>
    <t>1. 공원등설치공사</t>
  </si>
  <si>
    <t>ST 22C</t>
  </si>
  <si>
    <t>ST 28C</t>
  </si>
  <si>
    <t>케이블(철거)</t>
  </si>
  <si>
    <t>H:5-7m</t>
  </si>
  <si>
    <t>등기구(철거)</t>
  </si>
  <si>
    <t>CDM 50W</t>
  </si>
  <si>
    <t>내    역    서</t>
    <phoneticPr fontId="3" type="noConversion"/>
  </si>
  <si>
    <t>4. 한전불입금</t>
    <phoneticPr fontId="3" type="noConversion"/>
  </si>
  <si>
    <t>저압인입(가공)-7[kVA]</t>
    <phoneticPr fontId="3" type="noConversion"/>
  </si>
  <si>
    <t>식</t>
    <phoneticPr fontId="3" type="noConversion"/>
  </si>
  <si>
    <t>■ 건 명 : 공항2 공영주차장 확장 조성 전기공사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</si>
</sst>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1">
    <numFmt numFmtId="42" formatCode="_-&quot;₩&quot;* #,##0_-;\-&quot;₩&quot;* #,##0_-;_-&quot;₩&quot;* &quot;-&quot;_-;_-@_-"/>
    <numFmt numFmtId="41" formatCode="_-* #,##0_-;\-* #,##0_-;_-* &quot;-&quot;_-;_-@_-"/>
    <numFmt numFmtId="44" formatCode="_-&quot;₩&quot;* #,##0.00_-;\-&quot;₩&quot;* #,##0.00_-;_-&quot;₩&quot;* &quot;-&quot;??_-;_-@_-"/>
    <numFmt numFmtId="43" formatCode="_-* #,##0.00_-;\-* #,##0.00_-;_-* &quot;-&quot;??_-;_-@_-"/>
    <numFmt numFmtId="176" formatCode="_ * #,##0_ ;_ * \-#,##0_ ;_ * &quot;-&quot;_ ;_ @_ "/>
    <numFmt numFmtId="177" formatCode="_ * #,##0.00_ ;_ * \-#,##0.00_ ;_ * &quot;-&quot;??_ ;_ @_ "/>
    <numFmt numFmtId="178" formatCode="&quot;₩&quot;#,##0.00;&quot;₩&quot;&quot;₩&quot;&quot;₩&quot;&quot;₩&quot;&quot;₩&quot;&quot;₩&quot;&quot;₩&quot;&quot;₩&quot;\-#,##0.00"/>
    <numFmt numFmtId="183" formatCode="#,##0;[Red]#,##0"/>
    <numFmt numFmtId="185" formatCode="#,##0.0"/>
    <numFmt numFmtId="186" formatCode="#,##0_ "/>
    <numFmt numFmtId="188" formatCode="\(\5\)*0.0%"/>
    <numFmt numFmtId="189" formatCode="\(\5\)\x0.0%"/>
    <numFmt numFmtId="190" formatCode="\5\x00%"/>
    <numFmt numFmtId="191" formatCode="\5\x0.0%"/>
    <numFmt numFmtId="192" formatCode="&quot;$&quot;#,##0.00_);\(&quot;$&quot;#,##0.00\)"/>
    <numFmt numFmtId="193" formatCode="_-&quot;₩&quot;* #,##0.00_-;\!\-&quot;₩&quot;* #,##0.00_-;_-&quot;₩&quot;* &quot;-&quot;??_-;_-@_-"/>
    <numFmt numFmtId="194" formatCode="#,##0_);[Red]&quot;₩&quot;\!\-#,##0"/>
    <numFmt numFmtId="195" formatCode="_ * #,##0.0000000000_ ;_ * \-#,##0.0000000000_ ;_ * &quot;-&quot;_ ;_ @_ "/>
    <numFmt numFmtId="196" formatCode="#,##0.000000"/>
    <numFmt numFmtId="197" formatCode="0.00\ \ "/>
    <numFmt numFmtId="198" formatCode="0\ "/>
    <numFmt numFmtId="199" formatCode="_ * #,##0_ \ \ \ \ ;_ * \-#,##0_ ;_ * &quot;-&quot;_ ;_ @_ "/>
    <numFmt numFmtId="200" formatCode="&quot;$&quot;#,##0_);[Red]\(&quot;$&quot;#,##0\)"/>
    <numFmt numFmtId="201" formatCode="0.000%"/>
    <numFmt numFmtId="202" formatCode="0,###,000"/>
    <numFmt numFmtId="203" formatCode="###"/>
    <numFmt numFmtId="204" formatCode="0,###,###"/>
    <numFmt numFmtId="205" formatCode="0.##"/>
    <numFmt numFmtId="206" formatCode="&quot;₩&quot;#,##0;[Red]&quot;₩&quot;&quot;₩&quot;&quot;₩&quot;&quot;₩&quot;&quot;₩&quot;&quot;₩&quot;&quot;₩&quot;&quot;₩&quot;\-#,##0"/>
    <numFmt numFmtId="207" formatCode="_ * #,##0.00_ ;_ * &quot;₩&quot;&quot;₩&quot;&quot;₩&quot;&quot;₩&quot;&quot;₩&quot;&quot;₩&quot;&quot;₩&quot;\-#,##0.00_ ;_ * &quot;-&quot;??_ ;_ @_ "/>
    <numFmt numFmtId="208" formatCode="#,##0.00;[Red]&quot;-&quot;#,##0.00"/>
    <numFmt numFmtId="209" formatCode="0.000"/>
    <numFmt numFmtId="210" formatCode="_(&quot;$&quot;* #,##0_);_(&quot;$&quot;* \(#,##0\);_(&quot;$&quot;* &quot;-&quot;_);_(@_)"/>
    <numFmt numFmtId="211" formatCode="_(&quot;$&quot;* #,##0.00_);_(&quot;$&quot;* \(#,##0.00\);_(&quot;$&quot;* &quot;-&quot;??_);_(@_)"/>
    <numFmt numFmtId="212" formatCode="_ &quot;₩&quot;* #,##0_ ;_ &quot;₩&quot;* \-#,##0_ ;_ &quot;₩&quot;* &quot;-&quot;_ ;_ @_ "/>
    <numFmt numFmtId="213" formatCode="_ &quot;₩&quot;* #,##0.00_ ;_ &quot;₩&quot;* \-#,##0.00_ ;_ &quot;₩&quot;* &quot;-&quot;??_ ;_ @_ "/>
    <numFmt numFmtId="214" formatCode="#."/>
    <numFmt numFmtId="215" formatCode="_-[$€-2]* #,##0.00_-;\-[$€-2]* #,##0.00_-;_-[$€-2]* &quot;-&quot;??_-"/>
    <numFmt numFmtId="216" formatCode="_-* #,##0.00_-;\!\-* #,##0.00_-;_-* &quot;-&quot;??_-;_-@_-"/>
    <numFmt numFmtId="217" formatCode="\!\$#,##0_);\!\(\!\$#,##0\!\)"/>
    <numFmt numFmtId="218" formatCode="\!\$#,##0_);[Red]\!\(\!\$#,##0\!\)"/>
    <numFmt numFmtId="219" formatCode="\!\$#,##0.00_);\!\(\!\$#,##0.00\!\)"/>
    <numFmt numFmtId="220" formatCode="#.##"/>
    <numFmt numFmtId="221" formatCode="_-* #,##0\ _F_-;\-* #,##0\ _F_-;_-* &quot;-&quot;\ _F_-;_-@_-"/>
    <numFmt numFmtId="222" formatCode="&quot;$&quot;#,##0_);\(&quot;$&quot;#,##0\)"/>
    <numFmt numFmtId="223" formatCode="#,##0&quot;?_);\(#,##0&quot;&quot;?&quot;\)"/>
    <numFmt numFmtId="224" formatCode="#,##0.00&quot;?_);[Red]\(#,##0.00&quot;&quot;?&quot;\)"/>
    <numFmt numFmtId="225" formatCode="General_)"/>
    <numFmt numFmtId="226" formatCode="_ * #,##0.00_)&quot;£&quot;_ ;_ * \(#,##0.00\)&quot;£&quot;_ ;_ * &quot;-&quot;??_)&quot;£&quot;_ ;_ @_ "/>
    <numFmt numFmtId="227" formatCode="_ * #,##0.00_)_£_ ;_ * \(#,##0.00\)_£_ ;_ * &quot;-&quot;??_)_£_ ;_ @_ "/>
    <numFmt numFmtId="228" formatCode="#,##0\ &quot;F&quot;;[Red]\-#,##0\ &quot;F&quot;"/>
    <numFmt numFmtId="229" formatCode="#,##0.00\ &quot;F&quot;;\-#,##0.00\ &quot;F&quot;"/>
    <numFmt numFmtId="230" formatCode="###0.0_);\(###0.0\)"/>
    <numFmt numFmtId="231" formatCode="&quot;$&quot;#,##0.00_);[Red]\(&quot;$&quot;#,##0.00\)"/>
    <numFmt numFmtId="232" formatCode="d\.mmm"/>
    <numFmt numFmtId="233" formatCode="_ * #,##0.00_)\ _$_ ;_ * \(#,##0.00\)\ _$_ ;_ * &quot;-&quot;??_)\ _$_ ;_ @_ "/>
    <numFmt numFmtId="234" formatCode="0.0"/>
    <numFmt numFmtId="237" formatCode="\=General&quot;㎥&quot;"/>
    <numFmt numFmtId="238" formatCode="0.0000"/>
    <numFmt numFmtId="239" formatCode="#,##0.000"/>
    <numFmt numFmtId="240" formatCode="0.00000000"/>
    <numFmt numFmtId="241" formatCode="_-* #,##0.00_-;&quot;₩&quot;&quot;₩&quot;&quot;₩&quot;\-* #,##0.00_-;_-* &quot;-&quot;??_-;_-@_-"/>
    <numFmt numFmtId="242" formatCode="#.00"/>
    <numFmt numFmtId="243" formatCode="_-* #,##0.0_-;&quot;₩&quot;\!\-* #,##0.0_-;_-* &quot;-&quot;_-;_-@_-"/>
    <numFmt numFmtId="244" formatCode="#,##0,"/>
    <numFmt numFmtId="245" formatCode="#,##0.00_);[Red]\(#,##0.00\)"/>
    <numFmt numFmtId="246" formatCode="#,##0.0&quot; ㎡&quot;"/>
    <numFmt numFmtId="247" formatCode="#,##0&quot;칸&quot;"/>
    <numFmt numFmtId="248" formatCode="_ * #,##0_ ;_ * &quot;₩&quot;\!\-#,##0_ ;_ * &quot;-&quot;_ ;_ @_ "/>
    <numFmt numFmtId="249" formatCode="#,##0.0&quot; ㎥&quot;"/>
    <numFmt numFmtId="250" formatCode="#,##0;[Red]&quot;-&quot;#,##0"/>
    <numFmt numFmtId="251" formatCode="_ * #,##0.0000_ ;_ * \-#,##0.0000_ ;_ * &quot;-&quot;_ ;_ @_ "/>
    <numFmt numFmtId="252" formatCode="0.00000"/>
    <numFmt numFmtId="253" formatCode="%#.00"/>
    <numFmt numFmtId="254" formatCode="#,##0."/>
    <numFmt numFmtId="255" formatCode="&quot;₩&quot;#,##0;&quot;₩&quot;&quot;₩&quot;&quot;₩&quot;&quot;₩&quot;&quot;₩&quot;&quot;₩&quot;&quot;₩&quot;&quot;₩&quot;&quot;₩&quot;&quot;₩&quot;\-&quot;₩&quot;#,##0"/>
    <numFmt numFmtId="256" formatCode="\$#.00"/>
    <numFmt numFmtId="257" formatCode="\$#."/>
    <numFmt numFmtId="258" formatCode="0.0_)"/>
    <numFmt numFmtId="259" formatCode="#,##0\ &quot;DM&quot;;[Red]\-#,##0\ &quot;DM&quot;"/>
    <numFmt numFmtId="260" formatCode="#,##0.00\ &quot;DM&quot;;[Red]\-#,##0.00\ &quot;DM&quot;"/>
    <numFmt numFmtId="261" formatCode="&quot;₩&quot;#,##0;&quot;₩&quot;&quot;₩&quot;&quot;₩&quot;&quot;₩&quot;&quot;₩&quot;&quot;₩&quot;&quot;₩&quot;\-#,##0"/>
    <numFmt numFmtId="262" formatCode="General&quot;.&quot;"/>
    <numFmt numFmtId="263" formatCode="0.0_ "/>
    <numFmt numFmtId="264" formatCode="_ &quot;₩&quot;* #,##0.00_ ;_ &quot;₩&quot;* &quot;₩&quot;\-#,##0.00_ ;_ &quot;₩&quot;* &quot;-&quot;??_ ;_ @_ "/>
    <numFmt numFmtId="265" formatCode="_ &quot;₩&quot;* #,##0.00_ ;_ &quot;₩&quot;* &quot;₩&quot;&quot;₩&quot;&quot;₩&quot;&quot;₩&quot;\-#,##0.00_ ;_ &quot;₩&quot;* &quot;-&quot;??_ ;_ @_ "/>
    <numFmt numFmtId="266" formatCode="_ * #,##0_ ;_ * &quot;₩&quot;&quot;₩&quot;&quot;₩&quot;&quot;₩&quot;\-#,##0_ ;_ * &quot;-&quot;_ ;_ @_ "/>
    <numFmt numFmtId="267" formatCode="&quot;T=&quot;0&quot;cm&quot;"/>
    <numFmt numFmtId="268" formatCode="0.00_ "/>
    <numFmt numFmtId="269" formatCode="&quot;+&quot;0.00"/>
    <numFmt numFmtId="270" formatCode="0_ "/>
  </numFmts>
  <fonts count="145">
    <font>
      <sz val="11"/>
      <name val="돋움"/>
      <family val="3"/>
      <charset val="129"/>
    </font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0"/>
      <name val="Arial"/>
      <family val="2"/>
    </font>
    <font>
      <b/>
      <sz val="12"/>
      <name val="바탕체"/>
      <family val="1"/>
      <charset val="129"/>
    </font>
    <font>
      <sz val="9"/>
      <name val="돋움"/>
      <family val="3"/>
      <charset val="129"/>
    </font>
    <font>
      <sz val="9"/>
      <name val="굴림체"/>
      <family val="3"/>
      <charset val="129"/>
    </font>
    <font>
      <sz val="8"/>
      <name val="바탕"/>
      <family val="1"/>
      <charset val="129"/>
    </font>
    <font>
      <b/>
      <sz val="11"/>
      <name val="돋움"/>
      <family val="3"/>
      <charset val="129"/>
    </font>
    <font>
      <sz val="12"/>
      <name val="바탕체"/>
      <family val="1"/>
      <charset val="129"/>
    </font>
    <font>
      <sz val="9"/>
      <color indexed="8"/>
      <name val="굴림체"/>
      <family val="3"/>
      <charset val="129"/>
    </font>
    <font>
      <sz val="8"/>
      <name val="굴림체"/>
      <family val="3"/>
      <charset val="129"/>
    </font>
    <font>
      <b/>
      <sz val="9"/>
      <name val="굴림체"/>
      <family val="3"/>
      <charset val="129"/>
    </font>
    <font>
      <sz val="10"/>
      <name val="굴림체"/>
      <family val="3"/>
      <charset val="129"/>
    </font>
    <font>
      <sz val="11"/>
      <name val="굴림체"/>
      <family val="3"/>
      <charset val="129"/>
    </font>
    <font>
      <sz val="12"/>
      <name val="굴림체"/>
      <family val="3"/>
      <charset val="129"/>
    </font>
    <font>
      <sz val="12"/>
      <name val="굴림"/>
      <family val="3"/>
      <charset val="129"/>
    </font>
    <font>
      <sz val="11"/>
      <name val="굴림"/>
      <family val="3"/>
      <charset val="129"/>
    </font>
    <font>
      <sz val="10"/>
      <name val="명조"/>
      <family val="3"/>
      <charset val="129"/>
    </font>
    <font>
      <sz val="12"/>
      <color indexed="24"/>
      <name val="바탕체"/>
      <family val="1"/>
      <charset val="129"/>
    </font>
    <font>
      <sz val="12"/>
      <name val="¹UAAA¼"/>
      <family val="3"/>
      <charset val="129"/>
    </font>
    <font>
      <b/>
      <sz val="10"/>
      <name val="Helv"/>
      <family val="2"/>
    </font>
    <font>
      <sz val="10"/>
      <name val="MS Sans Serif"/>
      <family val="2"/>
    </font>
    <font>
      <sz val="10"/>
      <name val="MS Serif"/>
      <family val="1"/>
    </font>
    <font>
      <sz val="10"/>
      <color indexed="16"/>
      <name val="MS Serif"/>
      <family val="1"/>
    </font>
    <font>
      <sz val="1"/>
      <color indexed="8"/>
      <name val="Courier"/>
      <family val="3"/>
    </font>
    <font>
      <i/>
      <sz val="1"/>
      <color indexed="8"/>
      <name val="Courier"/>
      <family val="3"/>
    </font>
    <font>
      <sz val="8"/>
      <name val="Arial"/>
      <family val="2"/>
    </font>
    <font>
      <b/>
      <sz val="12"/>
      <name val="Helv"/>
      <family val="2"/>
    </font>
    <font>
      <b/>
      <sz val="12"/>
      <name val="Arial"/>
      <family val="2"/>
    </font>
    <font>
      <b/>
      <sz val="11"/>
      <name val="Helv"/>
      <family val="2"/>
    </font>
    <font>
      <sz val="8"/>
      <name val="Helv"/>
      <family val="2"/>
    </font>
    <font>
      <b/>
      <sz val="8"/>
      <color indexed="8"/>
      <name val="Helv"/>
      <family val="2"/>
    </font>
    <font>
      <b/>
      <u/>
      <sz val="13"/>
      <name val="굴림체"/>
      <family val="3"/>
      <charset val="129"/>
    </font>
    <font>
      <u/>
      <sz val="11"/>
      <color indexed="36"/>
      <name val="돋움"/>
      <family val="3"/>
      <charset val="129"/>
    </font>
    <font>
      <sz val="10"/>
      <name val="바탕체"/>
      <family val="1"/>
      <charset val="129"/>
    </font>
    <font>
      <sz val="13"/>
      <name val="돋움체"/>
      <family val="3"/>
      <charset val="129"/>
    </font>
    <font>
      <sz val="12"/>
      <name val="돋움체"/>
      <family val="3"/>
      <charset val="129"/>
    </font>
    <font>
      <sz val="12"/>
      <name val="¹UAAA¼"/>
      <family val="1"/>
    </font>
    <font>
      <b/>
      <sz val="1"/>
      <color indexed="8"/>
      <name val="Courier"/>
      <family val="3"/>
    </font>
    <font>
      <sz val="11"/>
      <name val="뼻뮝"/>
      <family val="3"/>
      <charset val="129"/>
    </font>
    <font>
      <sz val="10"/>
      <name val="바탕"/>
      <family val="1"/>
      <charset val="129"/>
    </font>
    <font>
      <sz val="11"/>
      <name val="바탕체"/>
      <family val="1"/>
      <charset val="129"/>
    </font>
    <font>
      <sz val="11"/>
      <name val="μ¸¿o"/>
      <family val="3"/>
      <charset val="129"/>
    </font>
    <font>
      <sz val="12"/>
      <name val="Helv"/>
      <family val="2"/>
    </font>
    <font>
      <sz val="8"/>
      <name val="바탕체"/>
      <family val="1"/>
      <charset val="129"/>
    </font>
    <font>
      <sz val="10"/>
      <color indexed="12"/>
      <name val="굴림체"/>
      <family val="3"/>
      <charset val="129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2"/>
      <name val="명조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0"/>
      <color indexed="8"/>
      <name val="돋움체"/>
      <family val="3"/>
      <charset val="129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sz val="12"/>
      <name val="ⓒoUAAA¨u"/>
      <family val="1"/>
      <charset val="129"/>
    </font>
    <font>
      <sz val="11"/>
      <name val="￥i￠￢￠?o"/>
      <family val="3"/>
      <charset val="129"/>
    </font>
    <font>
      <sz val="12"/>
      <name val="¹ÙÅÁÃ¼"/>
      <family val="3"/>
      <charset val="129"/>
    </font>
    <font>
      <sz val="10"/>
      <name val="Geneva"/>
      <family val="2"/>
    </font>
    <font>
      <sz val="12"/>
      <name val="System"/>
      <family val="2"/>
      <charset val="129"/>
    </font>
    <font>
      <sz val="12"/>
      <name val="±¼¸²A¼"/>
      <family val="3"/>
    </font>
    <font>
      <sz val="9"/>
      <name val="Times New Roman"/>
      <family val="1"/>
    </font>
    <font>
      <sz val="10"/>
      <color indexed="8"/>
      <name val="Arial"/>
      <family val="2"/>
    </font>
    <font>
      <sz val="10"/>
      <name val="Univers (WN)"/>
      <family val="2"/>
    </font>
    <font>
      <sz val="18"/>
      <color indexed="12"/>
      <name val="MS Sans Serif"/>
      <family val="2"/>
    </font>
    <font>
      <b/>
      <sz val="24"/>
      <name val="돋움"/>
      <family val="3"/>
      <charset val="129"/>
    </font>
    <font>
      <sz val="10"/>
      <name val="돋움"/>
      <family val="3"/>
      <charset val="129"/>
    </font>
    <font>
      <sz val="10"/>
      <name val="굴림"/>
      <family val="3"/>
      <charset val="129"/>
    </font>
    <font>
      <sz val="10"/>
      <color indexed="10"/>
      <name val="굴림"/>
      <family val="3"/>
      <charset val="129"/>
    </font>
    <font>
      <sz val="10"/>
      <color indexed="61"/>
      <name val="굴림"/>
      <family val="3"/>
      <charset val="129"/>
    </font>
    <font>
      <sz val="13"/>
      <name val="굴림체"/>
      <family val="3"/>
      <charset val="129"/>
    </font>
    <font>
      <sz val="12"/>
      <name val="Times New Roman"/>
      <family val="1"/>
    </font>
    <font>
      <sz val="10"/>
      <name val="궁서(English)"/>
      <family val="3"/>
      <charset val="129"/>
    </font>
    <font>
      <sz val="12"/>
      <name val="견고딕"/>
      <family val="1"/>
      <charset val="129"/>
    </font>
    <font>
      <sz val="8.25"/>
      <color indexed="72"/>
      <name val="MS Sans Serif"/>
      <family val="2"/>
    </font>
    <font>
      <sz val="12"/>
      <name val="¹ÙÅÁÃ¼"/>
      <family val="3"/>
      <charset val="129"/>
    </font>
    <font>
      <sz val="10"/>
      <name val="±¼¸²Ã¼"/>
      <family val="3"/>
      <charset val="129"/>
    </font>
    <font>
      <sz val="10"/>
      <name val="±¼¸²A¼"/>
      <family val="3"/>
      <charset val="129"/>
    </font>
    <font>
      <u/>
      <sz val="10"/>
      <color indexed="12"/>
      <name val="MS Sans Serif"/>
      <family val="2"/>
    </font>
    <font>
      <sz val="7"/>
      <name val="Small Fonts"/>
      <family val="2"/>
    </font>
    <font>
      <sz val="10"/>
      <name val="Helv"/>
      <family val="2"/>
    </font>
    <font>
      <sz val="8"/>
      <name val="맑은 고딕"/>
      <family val="3"/>
      <charset val="129"/>
    </font>
    <font>
      <b/>
      <sz val="22"/>
      <name val="바탕체"/>
      <family val="1"/>
      <charset val="129"/>
    </font>
    <font>
      <i/>
      <sz val="12"/>
      <name val="굴림체"/>
      <family val="3"/>
      <charset val="129"/>
    </font>
    <font>
      <sz val="10"/>
      <color indexed="19"/>
      <name val="돋움체"/>
      <family val="3"/>
      <charset val="129"/>
    </font>
    <font>
      <sz val="12"/>
      <name val="견명조"/>
      <family val="1"/>
      <charset val="129"/>
    </font>
    <font>
      <sz val="12"/>
      <name val="궁서체"/>
      <family val="1"/>
      <charset val="129"/>
    </font>
    <font>
      <sz val="11"/>
      <name val="명조"/>
      <family val="3"/>
      <charset val="129"/>
    </font>
    <font>
      <sz val="10"/>
      <name val="돋움체"/>
      <family val="3"/>
      <charset val="129"/>
    </font>
    <font>
      <sz val="11"/>
      <name val="돋움체"/>
      <family val="3"/>
      <charset val="129"/>
    </font>
    <font>
      <sz val="9"/>
      <name val="MS Sans Serif"/>
      <family val="2"/>
    </font>
    <font>
      <b/>
      <sz val="10"/>
      <name val="바탕체"/>
      <family val="1"/>
      <charset val="129"/>
    </font>
    <font>
      <b/>
      <sz val="18"/>
      <name val="바탕체"/>
      <family val="1"/>
      <charset val="129"/>
    </font>
    <font>
      <sz val="10"/>
      <name val="한양신명조"/>
      <family val="1"/>
      <charset val="129"/>
    </font>
    <font>
      <b/>
      <sz val="16"/>
      <name val="돋움체"/>
      <family val="3"/>
      <charset val="129"/>
    </font>
    <font>
      <i/>
      <sz val="11"/>
      <name val="명조"/>
      <family val="3"/>
      <charset val="129"/>
    </font>
    <font>
      <u/>
      <sz val="9"/>
      <color indexed="36"/>
      <name val="Helv"/>
      <family val="2"/>
    </font>
    <font>
      <sz val="12"/>
      <name val="Arial"/>
      <family val="2"/>
    </font>
    <font>
      <sz val="12"/>
      <name val="©öUAAA¨ù"/>
      <family val="1"/>
      <charset val="129"/>
    </font>
    <font>
      <sz val="11"/>
      <name val="¡¾¨u￠￢ⓒ÷A¨u"/>
      <family val="3"/>
      <charset val="129"/>
    </font>
    <font>
      <sz val="12"/>
      <name val="¡¾¨ù¢¬©÷A¨ù"/>
      <family val="3"/>
      <charset val="129"/>
    </font>
    <font>
      <sz val="12"/>
      <name val="¹UAAA¼"/>
      <family val="3"/>
      <charset val="129"/>
    </font>
    <font>
      <sz val="11"/>
      <name val="±¼¸²Ã¼"/>
      <family val="3"/>
      <charset val="129"/>
    </font>
    <font>
      <sz val="8"/>
      <name val="©öUAAA¨ù"/>
      <family val="1"/>
      <charset val="129"/>
    </font>
    <font>
      <sz val="12"/>
      <name val="¥ì¢¬¢¯oA¨ù"/>
      <family val="3"/>
      <charset val="129"/>
    </font>
    <font>
      <sz val="10"/>
      <name val="¡¾¨ù¢¬©÷A¨ù"/>
      <family val="3"/>
      <charset val="129"/>
    </font>
    <font>
      <sz val="10"/>
      <name val="©öUAAA¨ù"/>
      <family val="1"/>
      <charset val="129"/>
    </font>
    <font>
      <sz val="11"/>
      <name val="µ¸¿ò"/>
      <family val="3"/>
      <charset val="129"/>
    </font>
    <font>
      <sz val="12"/>
      <name val="μ¸¿oA¼"/>
      <family val="3"/>
      <charset val="129"/>
    </font>
    <font>
      <u/>
      <sz val="10"/>
      <color indexed="12"/>
      <name val="Arial"/>
      <family val="2"/>
    </font>
    <font>
      <sz val="10"/>
      <color indexed="12"/>
      <name val="Arial"/>
      <family val="2"/>
    </font>
    <font>
      <b/>
      <i/>
      <sz val="12"/>
      <name val="Times New Roman"/>
      <family val="1"/>
    </font>
    <font>
      <b/>
      <sz val="12"/>
      <name val="Book Antiqua"/>
      <family val="1"/>
    </font>
    <font>
      <b/>
      <sz val="8"/>
      <name val="Times New Roman"/>
      <family val="1"/>
    </font>
    <font>
      <b/>
      <i/>
      <sz val="14"/>
      <name val="Arial"/>
      <family val="2"/>
    </font>
    <font>
      <b/>
      <i/>
      <sz val="9"/>
      <name val="Times New Roman"/>
      <family val="1"/>
    </font>
    <font>
      <b/>
      <sz val="14"/>
      <name val="Arial"/>
      <family val="2"/>
    </font>
    <font>
      <sz val="8"/>
      <color indexed="12"/>
      <name val="Arial"/>
      <family val="2"/>
    </font>
    <font>
      <u/>
      <sz val="10"/>
      <color indexed="36"/>
      <name val="Arial"/>
      <family val="2"/>
    </font>
    <font>
      <u/>
      <sz val="9"/>
      <color indexed="12"/>
      <name val="Helv"/>
      <family val="2"/>
    </font>
    <font>
      <sz val="10"/>
      <color indexed="13"/>
      <name val="돋움"/>
      <family val="3"/>
      <charset val="129"/>
    </font>
    <font>
      <sz val="20"/>
      <name val="돋움"/>
      <family val="3"/>
      <charset val="129"/>
    </font>
    <font>
      <sz val="9"/>
      <color indexed="30"/>
      <name val="굴림체"/>
      <family val="3"/>
      <charset val="129"/>
    </font>
    <font>
      <sz val="8"/>
      <color indexed="30"/>
      <name val="굴림체"/>
      <family val="3"/>
      <charset val="129"/>
    </font>
    <font>
      <u/>
      <sz val="10"/>
      <name val="굴림"/>
      <family val="3"/>
      <charset val="129"/>
    </font>
    <font>
      <sz val="11"/>
      <color theme="1"/>
      <name val="돋움"/>
      <family val="3"/>
      <charset val="129"/>
    </font>
    <font>
      <sz val="8"/>
      <color rgb="FFFF0000"/>
      <name val="굴림체"/>
      <family val="3"/>
      <charset val="129"/>
    </font>
    <font>
      <sz val="10"/>
      <color rgb="FFFF0000"/>
      <name val="굴림"/>
      <family val="3"/>
      <charset val="129"/>
    </font>
    <font>
      <sz val="9"/>
      <color rgb="FFFF0000"/>
      <name val="굴림체"/>
      <family val="3"/>
      <charset val="129"/>
    </font>
    <font>
      <b/>
      <sz val="16"/>
      <name val="돋움"/>
      <family val="3"/>
      <charset val="129"/>
    </font>
    <font>
      <b/>
      <sz val="9"/>
      <name val="돋움"/>
      <family val="3"/>
      <charset val="129"/>
    </font>
    <font>
      <b/>
      <sz val="10"/>
      <name val="돋움"/>
      <family val="3"/>
      <charset val="129"/>
    </font>
    <font>
      <b/>
      <sz val="26"/>
      <name val="굴림체"/>
      <family val="3"/>
      <charset val="129"/>
    </font>
    <font>
      <sz val="10"/>
      <name val="맑은 고딕"/>
      <family val="3"/>
      <charset val="129"/>
    </font>
  </fonts>
  <fills count="32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44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65"/>
        <bgColor indexed="64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indexed="4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theme="0"/>
        <bgColor indexed="64"/>
      </patternFill>
    </fill>
  </fills>
  <borders count="4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double">
        <color indexed="64"/>
      </left>
      <right/>
      <top/>
      <bottom style="hair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12"/>
      </left>
      <right style="thin">
        <color indexed="12"/>
      </right>
      <top style="thin">
        <color indexed="12"/>
      </top>
      <bottom style="thin">
        <color indexed="12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 diagonalDown="1">
      <left/>
      <right/>
      <top/>
      <bottom/>
      <diagonal style="thin">
        <color indexed="64"/>
      </diagonal>
    </border>
    <border diagonalDown="1">
      <left/>
      <right/>
      <top/>
      <bottom style="thin">
        <color indexed="64"/>
      </bottom>
      <diagonal style="thin">
        <color indexed="64"/>
      </diagonal>
    </border>
    <border diagonalUp="1">
      <left/>
      <right/>
      <top/>
      <bottom/>
      <diagonal style="thin">
        <color indexed="64"/>
      </diagonal>
    </border>
    <border diagonalUp="1">
      <left/>
      <right/>
      <top/>
      <bottom style="thin">
        <color indexed="64"/>
      </bottom>
      <diagonal style="thin">
        <color indexed="64"/>
      </diagonal>
    </border>
  </borders>
  <cellStyleXfs count="3095">
    <xf numFmtId="0" fontId="0" fillId="0" borderId="0"/>
    <xf numFmtId="0" fontId="36" fillId="0" borderId="0"/>
    <xf numFmtId="0" fontId="23" fillId="0" borderId="1">
      <alignment horizontal="center"/>
    </xf>
    <xf numFmtId="0" fontId="93" fillId="0" borderId="0">
      <alignment vertical="center"/>
    </xf>
    <xf numFmtId="0" fontId="36" fillId="0" borderId="2">
      <alignment horizontal="centerContinuous" vertical="center"/>
    </xf>
    <xf numFmtId="3" fontId="10" fillId="0" borderId="0">
      <alignment vertical="center"/>
    </xf>
    <xf numFmtId="185" fontId="10" fillId="0" borderId="0">
      <alignment vertical="center"/>
    </xf>
    <xf numFmtId="4" fontId="10" fillId="0" borderId="0">
      <alignment vertical="center"/>
    </xf>
    <xf numFmtId="239" fontId="10" fillId="0" borderId="0">
      <alignment vertical="center"/>
    </xf>
    <xf numFmtId="176" fontId="38" fillId="0" borderId="0" applyFont="0" applyFill="0" applyBorder="0" applyAlignment="0" applyProtection="0"/>
    <xf numFmtId="0" fontId="16" fillId="0" borderId="0">
      <alignment vertical="center"/>
    </xf>
    <xf numFmtId="0" fontId="94" fillId="0" borderId="0">
      <alignment vertical="center"/>
    </xf>
    <xf numFmtId="0" fontId="16" fillId="0" borderId="0">
      <alignment vertical="center"/>
    </xf>
    <xf numFmtId="240" fontId="95" fillId="0" borderId="0" applyNumberFormat="0">
      <alignment horizontal="center" vertical="center"/>
      <protection locked="0" hidden="1"/>
    </xf>
    <xf numFmtId="0" fontId="10" fillId="0" borderId="0"/>
    <xf numFmtId="0" fontId="10" fillId="0" borderId="0"/>
    <xf numFmtId="0" fontId="4" fillId="0" borderId="0" applyFont="0" applyFill="0" applyBorder="0" applyAlignment="0" applyProtection="0"/>
    <xf numFmtId="0" fontId="4" fillId="0" borderId="0"/>
    <xf numFmtId="0" fontId="4" fillId="0" borderId="0"/>
    <xf numFmtId="0" fontId="14" fillId="0" borderId="0"/>
    <xf numFmtId="0" fontId="9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91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14" fillId="0" borderId="0"/>
    <xf numFmtId="0" fontId="23" fillId="0" borderId="0"/>
    <xf numFmtId="0" fontId="23" fillId="0" borderId="0"/>
    <xf numFmtId="0" fontId="2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23" fillId="0" borderId="0"/>
    <xf numFmtId="0" fontId="2" fillId="0" borderId="0"/>
    <xf numFmtId="0" fontId="2" fillId="0" borderId="0"/>
    <xf numFmtId="0" fontId="14" fillId="0" borderId="0"/>
    <xf numFmtId="0" fontId="14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4" fillId="0" borderId="0"/>
    <xf numFmtId="0" fontId="14" fillId="0" borderId="0"/>
    <xf numFmtId="0" fontId="14" fillId="0" borderId="0"/>
    <xf numFmtId="0" fontId="4" fillId="0" borderId="0"/>
    <xf numFmtId="0" fontId="14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14" fillId="0" borderId="0"/>
    <xf numFmtId="0" fontId="14" fillId="0" borderId="0"/>
    <xf numFmtId="0" fontId="14" fillId="0" borderId="0"/>
    <xf numFmtId="0" fontId="14" fillId="0" borderId="0" applyFont="0" applyFill="0" applyBorder="0" applyAlignment="0" applyProtection="0"/>
    <xf numFmtId="0" fontId="14" fillId="0" borderId="0" applyFont="0" applyFill="0" applyBorder="0" applyAlignment="0" applyProtection="0"/>
    <xf numFmtId="0" fontId="14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4" fillId="0" borderId="0"/>
    <xf numFmtId="0" fontId="14" fillId="0" borderId="0" applyFont="0" applyFill="0" applyBorder="0" applyAlignment="0" applyProtection="0"/>
    <xf numFmtId="0" fontId="14" fillId="0" borderId="0" applyFont="0" applyFill="0" applyBorder="0" applyAlignment="0" applyProtection="0"/>
    <xf numFmtId="0" fontId="14" fillId="0" borderId="0" applyFont="0" applyFill="0" applyBorder="0" applyAlignment="0" applyProtection="0"/>
    <xf numFmtId="176" fontId="10" fillId="0" borderId="0" applyFont="0" applyFill="0" applyBorder="0" applyAlignment="0" applyProtection="0"/>
    <xf numFmtId="0" fontId="14" fillId="0" borderId="0"/>
    <xf numFmtId="0" fontId="91" fillId="0" borderId="0"/>
    <xf numFmtId="0" fontId="4" fillId="0" borderId="0"/>
    <xf numFmtId="0" fontId="14" fillId="0" borderId="0" applyFont="0" applyFill="0" applyBorder="0" applyAlignment="0" applyProtection="0"/>
    <xf numFmtId="0" fontId="4" fillId="0" borderId="0"/>
    <xf numFmtId="176" fontId="10" fillId="0" borderId="0" applyFont="0" applyFill="0" applyBorder="0" applyAlignment="0" applyProtection="0"/>
    <xf numFmtId="0" fontId="4" fillId="0" borderId="0"/>
    <xf numFmtId="0" fontId="4" fillId="0" borderId="0"/>
    <xf numFmtId="0" fontId="14" fillId="0" borderId="0"/>
    <xf numFmtId="0" fontId="4" fillId="0" borderId="0"/>
    <xf numFmtId="0" fontId="14" fillId="0" borderId="0"/>
    <xf numFmtId="0" fontId="4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4" fillId="0" borderId="0"/>
    <xf numFmtId="0" fontId="14" fillId="0" borderId="0" applyFont="0" applyFill="0" applyBorder="0" applyAlignment="0" applyProtection="0"/>
    <xf numFmtId="0" fontId="14" fillId="0" borderId="0" applyFont="0" applyFill="0" applyBorder="0" applyAlignment="0" applyProtection="0"/>
    <xf numFmtId="0" fontId="14" fillId="0" borderId="0" applyFont="0" applyFill="0" applyBorder="0" applyAlignment="0" applyProtection="0"/>
    <xf numFmtId="0" fontId="14" fillId="0" borderId="0"/>
    <xf numFmtId="176" fontId="10" fillId="0" borderId="0" applyFont="0" applyFill="0" applyBorder="0" applyAlignment="0" applyProtection="0"/>
    <xf numFmtId="0" fontId="14" fillId="0" borderId="0"/>
    <xf numFmtId="0" fontId="14" fillId="0" borderId="0"/>
    <xf numFmtId="0" fontId="91" fillId="0" borderId="0"/>
    <xf numFmtId="0" fontId="14" fillId="0" borderId="0" applyFont="0" applyFill="0" applyBorder="0" applyAlignment="0" applyProtection="0"/>
    <xf numFmtId="0" fontId="14" fillId="0" borderId="0" applyFont="0" applyFill="0" applyBorder="0" applyAlignment="0" applyProtection="0"/>
    <xf numFmtId="0" fontId="14" fillId="0" borderId="0" applyFont="0" applyFill="0" applyBorder="0" applyAlignment="0" applyProtection="0"/>
    <xf numFmtId="0" fontId="1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76" fontId="10" fillId="0" borderId="0" applyFont="0" applyFill="0" applyBorder="0" applyAlignment="0" applyProtection="0"/>
    <xf numFmtId="0" fontId="2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4" fillId="0" borderId="0"/>
    <xf numFmtId="0" fontId="10" fillId="0" borderId="0"/>
    <xf numFmtId="0" fontId="23" fillId="0" borderId="0"/>
    <xf numFmtId="176" fontId="10" fillId="0" borderId="0" applyFont="0" applyFill="0" applyBorder="0" applyAlignment="0" applyProtection="0"/>
    <xf numFmtId="0" fontId="14" fillId="0" borderId="0" applyFont="0" applyFill="0" applyBorder="0" applyAlignment="0" applyProtection="0"/>
    <xf numFmtId="0" fontId="14" fillId="0" borderId="0"/>
    <xf numFmtId="0" fontId="2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4" fillId="0" borderId="0"/>
    <xf numFmtId="0" fontId="23" fillId="0" borderId="0"/>
    <xf numFmtId="176" fontId="10" fillId="0" borderId="0" applyFont="0" applyFill="0" applyBorder="0" applyAlignment="0" applyProtection="0"/>
    <xf numFmtId="0" fontId="14" fillId="0" borderId="0"/>
    <xf numFmtId="176" fontId="10" fillId="0" borderId="0" applyFont="0" applyFill="0" applyBorder="0" applyAlignment="0" applyProtection="0"/>
    <xf numFmtId="0" fontId="2" fillId="0" borderId="0"/>
    <xf numFmtId="0" fontId="14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4" fillId="0" borderId="0"/>
    <xf numFmtId="0" fontId="4" fillId="0" borderId="0"/>
    <xf numFmtId="0" fontId="2" fillId="0" borderId="0"/>
    <xf numFmtId="0" fontId="2" fillId="0" borderId="0"/>
    <xf numFmtId="0" fontId="23" fillId="0" borderId="0"/>
    <xf numFmtId="0" fontId="14" fillId="0" borderId="0"/>
    <xf numFmtId="0" fontId="14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76" fontId="10" fillId="0" borderId="0" applyFont="0" applyFill="0" applyBorder="0" applyAlignment="0" applyProtection="0"/>
    <xf numFmtId="0" fontId="4" fillId="0" borderId="0"/>
    <xf numFmtId="0" fontId="23" fillId="0" borderId="0"/>
    <xf numFmtId="0" fontId="14" fillId="0" borderId="0" applyFont="0" applyFill="0" applyBorder="0" applyAlignment="0" applyProtection="0"/>
    <xf numFmtId="0" fontId="14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4" fillId="0" borderId="0"/>
    <xf numFmtId="0" fontId="4" fillId="0" borderId="0"/>
    <xf numFmtId="0" fontId="4" fillId="0" borderId="0"/>
    <xf numFmtId="0" fontId="4" fillId="0" borderId="0"/>
    <xf numFmtId="207" fontId="10" fillId="0" borderId="0" applyFont="0" applyFill="0" applyBorder="0" applyAlignment="0" applyProtection="0"/>
    <xf numFmtId="206" fontId="4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4" fillId="0" borderId="0"/>
    <xf numFmtId="176" fontId="10" fillId="0" borderId="0" applyFont="0" applyFill="0" applyBorder="0" applyAlignment="0" applyProtection="0"/>
    <xf numFmtId="0" fontId="4" fillId="0" borderId="0"/>
    <xf numFmtId="0" fontId="9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4" fillId="0" borderId="0"/>
    <xf numFmtId="0" fontId="4" fillId="0" borderId="0"/>
    <xf numFmtId="0" fontId="14" fillId="0" borderId="0" applyFont="0" applyFill="0" applyBorder="0" applyAlignment="0" applyProtection="0"/>
    <xf numFmtId="0" fontId="91" fillId="0" borderId="0"/>
    <xf numFmtId="0" fontId="91" fillId="0" borderId="0"/>
    <xf numFmtId="0" fontId="91" fillId="0" borderId="0"/>
    <xf numFmtId="0" fontId="14" fillId="0" borderId="0" applyFont="0" applyFill="0" applyBorder="0" applyAlignment="0" applyProtection="0"/>
    <xf numFmtId="0" fontId="23" fillId="0" borderId="0"/>
    <xf numFmtId="0" fontId="10" fillId="0" borderId="0"/>
    <xf numFmtId="0" fontId="14" fillId="0" borderId="0"/>
    <xf numFmtId="0" fontId="14" fillId="0" borderId="0"/>
    <xf numFmtId="0" fontId="14" fillId="0" borderId="0"/>
    <xf numFmtId="0" fontId="2" fillId="0" borderId="0"/>
    <xf numFmtId="0" fontId="2" fillId="0" borderId="0"/>
    <xf numFmtId="0" fontId="14" fillId="0" borderId="0"/>
    <xf numFmtId="176" fontId="10" fillId="0" borderId="0" applyFont="0" applyFill="0" applyBorder="0" applyAlignment="0" applyProtection="0"/>
    <xf numFmtId="0" fontId="23" fillId="0" borderId="0"/>
    <xf numFmtId="0" fontId="4" fillId="0" borderId="0"/>
    <xf numFmtId="0" fontId="23" fillId="0" borderId="0"/>
    <xf numFmtId="0" fontId="91" fillId="0" borderId="0"/>
    <xf numFmtId="0" fontId="91" fillId="0" borderId="0"/>
    <xf numFmtId="0" fontId="4" fillId="0" borderId="0"/>
    <xf numFmtId="0" fontId="14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4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4" fillId="0" borderId="0"/>
    <xf numFmtId="0" fontId="23" fillId="0" borderId="0"/>
    <xf numFmtId="0" fontId="4" fillId="0" borderId="0"/>
    <xf numFmtId="0" fontId="23" fillId="0" borderId="0"/>
    <xf numFmtId="241" fontId="2" fillId="0" borderId="0" applyFont="0" applyFill="0" applyBorder="0" applyAlignment="0" applyProtection="0"/>
    <xf numFmtId="241" fontId="2" fillId="0" borderId="0" applyFont="0" applyFill="0" applyBorder="0" applyAlignment="0" applyProtection="0"/>
    <xf numFmtId="0" fontId="14" fillId="0" borderId="0"/>
    <xf numFmtId="0" fontId="14" fillId="0" borderId="0" applyFont="0" applyFill="0" applyBorder="0" applyAlignment="0" applyProtection="0"/>
    <xf numFmtId="0" fontId="14" fillId="0" borderId="0" applyFont="0" applyFill="0" applyBorder="0" applyAlignment="0" applyProtection="0"/>
    <xf numFmtId="0" fontId="10" fillId="0" borderId="0"/>
    <xf numFmtId="0" fontId="14" fillId="0" borderId="0" applyFont="0" applyFill="0" applyBorder="0" applyAlignment="0" applyProtection="0"/>
    <xf numFmtId="0" fontId="14" fillId="0" borderId="0"/>
    <xf numFmtId="0" fontId="14" fillId="0" borderId="0"/>
    <xf numFmtId="0" fontId="4" fillId="0" borderId="0"/>
    <xf numFmtId="0" fontId="23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23" fillId="0" borderId="0"/>
    <xf numFmtId="0" fontId="23" fillId="0" borderId="0"/>
    <xf numFmtId="0" fontId="14" fillId="0" borderId="0" applyFont="0" applyFill="0" applyBorder="0" applyAlignment="0" applyProtection="0"/>
    <xf numFmtId="0" fontId="1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2" fillId="0" borderId="0"/>
    <xf numFmtId="0" fontId="2" fillId="0" borderId="0"/>
    <xf numFmtId="0" fontId="2" fillId="0" borderId="0"/>
    <xf numFmtId="0" fontId="2" fillId="0" borderId="0"/>
    <xf numFmtId="176" fontId="10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4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76" fontId="10" fillId="0" borderId="0" applyFont="0" applyFill="0" applyBorder="0" applyAlignment="0" applyProtection="0"/>
    <xf numFmtId="0" fontId="4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4" fillId="0" borderId="0"/>
    <xf numFmtId="0" fontId="23" fillId="0" borderId="0"/>
    <xf numFmtId="0" fontId="14" fillId="0" borderId="0"/>
    <xf numFmtId="0" fontId="4" fillId="0" borderId="0"/>
    <xf numFmtId="0" fontId="23" fillId="0" borderId="0"/>
    <xf numFmtId="0" fontId="14" fillId="0" borderId="0"/>
    <xf numFmtId="0" fontId="2" fillId="0" borderId="0"/>
    <xf numFmtId="0" fontId="23" fillId="0" borderId="0"/>
    <xf numFmtId="0" fontId="14" fillId="0" borderId="0"/>
    <xf numFmtId="0" fontId="14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4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4" fillId="0" borderId="0"/>
    <xf numFmtId="0" fontId="4" fillId="0" borderId="0"/>
    <xf numFmtId="0" fontId="4" fillId="0" borderId="0"/>
    <xf numFmtId="176" fontId="10" fillId="0" borderId="0" applyFont="0" applyFill="0" applyBorder="0" applyAlignment="0" applyProtection="0"/>
    <xf numFmtId="0" fontId="14" fillId="0" borderId="0"/>
    <xf numFmtId="0" fontId="2" fillId="0" borderId="0"/>
    <xf numFmtId="176" fontId="10" fillId="0" borderId="0" applyFont="0" applyFill="0" applyBorder="0" applyAlignment="0" applyProtection="0"/>
    <xf numFmtId="0" fontId="14" fillId="0" borderId="0" applyFont="0" applyFill="0" applyBorder="0" applyAlignment="0" applyProtection="0"/>
    <xf numFmtId="0" fontId="14" fillId="0" borderId="0" applyFont="0" applyFill="0" applyBorder="0" applyAlignment="0" applyProtection="0"/>
    <xf numFmtId="0" fontId="4" fillId="0" borderId="0"/>
    <xf numFmtId="0" fontId="14" fillId="0" borderId="0"/>
    <xf numFmtId="0" fontId="4" fillId="0" borderId="0"/>
    <xf numFmtId="0" fontId="14" fillId="0" borderId="0"/>
    <xf numFmtId="0" fontId="23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23" fillId="0" borderId="0"/>
    <xf numFmtId="0" fontId="2" fillId="0" borderId="0"/>
    <xf numFmtId="0" fontId="2" fillId="0" borderId="0"/>
    <xf numFmtId="0" fontId="14" fillId="0" borderId="0"/>
    <xf numFmtId="0" fontId="4" fillId="0" borderId="0"/>
    <xf numFmtId="0" fontId="23" fillId="0" borderId="0"/>
    <xf numFmtId="0" fontId="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4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3" fillId="0" borderId="0"/>
    <xf numFmtId="0" fontId="4" fillId="0" borderId="0"/>
    <xf numFmtId="0" fontId="26" fillId="0" borderId="0">
      <protection locked="0"/>
    </xf>
    <xf numFmtId="0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82" fillId="0" borderId="0"/>
    <xf numFmtId="0" fontId="16" fillId="0" borderId="0">
      <alignment vertical="center"/>
    </xf>
    <xf numFmtId="0" fontId="16" fillId="0" borderId="0">
      <alignment vertical="center"/>
    </xf>
    <xf numFmtId="242" fontId="26" fillId="0" borderId="0">
      <protection locked="0"/>
    </xf>
    <xf numFmtId="0" fontId="26" fillId="0" borderId="0">
      <protection locked="0"/>
    </xf>
    <xf numFmtId="0" fontId="26" fillId="0" borderId="0">
      <protection locked="0"/>
    </xf>
    <xf numFmtId="214" fontId="26" fillId="0" borderId="0">
      <protection locked="0"/>
    </xf>
    <xf numFmtId="176" fontId="37" fillId="0" borderId="0" applyFont="0" applyFill="0" applyBorder="0" applyAlignment="0" applyProtection="0"/>
    <xf numFmtId="9" fontId="36" fillId="0" borderId="0">
      <alignment vertical="center"/>
    </xf>
    <xf numFmtId="0" fontId="36" fillId="0" borderId="0">
      <alignment vertical="center"/>
    </xf>
    <xf numFmtId="10" fontId="36" fillId="0" borderId="0">
      <alignment vertical="center"/>
    </xf>
    <xf numFmtId="0" fontId="36" fillId="0" borderId="0">
      <alignment vertical="center"/>
    </xf>
    <xf numFmtId="243" fontId="2" fillId="0" borderId="0">
      <alignment vertical="center"/>
    </xf>
    <xf numFmtId="0" fontId="4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41" fontId="10" fillId="0" borderId="0">
      <alignment horizontal="center" vertical="center"/>
    </xf>
    <xf numFmtId="41" fontId="10" fillId="0" borderId="0">
      <alignment horizontal="center" vertical="center"/>
    </xf>
    <xf numFmtId="0" fontId="15" fillId="0" borderId="0">
      <alignment horizontal="center" vertical="center"/>
    </xf>
    <xf numFmtId="0" fontId="15" fillId="0" borderId="0">
      <alignment horizontal="center" vertical="center"/>
    </xf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41" fontId="10" fillId="0" borderId="0">
      <alignment horizontal="center" vertical="center"/>
    </xf>
    <xf numFmtId="238" fontId="10" fillId="0" borderId="0">
      <alignment horizontal="center" vertical="center"/>
    </xf>
    <xf numFmtId="244" fontId="2" fillId="0" borderId="0">
      <alignment horizontal="center" vertical="center"/>
    </xf>
    <xf numFmtId="244" fontId="2" fillId="0" borderId="0">
      <alignment horizontal="center" vertical="center"/>
    </xf>
    <xf numFmtId="244" fontId="2" fillId="0" borderId="0">
      <alignment horizontal="center" vertical="center"/>
    </xf>
    <xf numFmtId="244" fontId="2" fillId="0" borderId="0">
      <alignment horizontal="center" vertical="center"/>
    </xf>
    <xf numFmtId="244" fontId="2" fillId="0" borderId="0">
      <alignment horizontal="center" vertical="center"/>
    </xf>
    <xf numFmtId="244" fontId="2" fillId="0" borderId="0">
      <alignment horizontal="center" vertical="center"/>
    </xf>
    <xf numFmtId="41" fontId="10" fillId="0" borderId="0">
      <alignment horizontal="center" vertical="center"/>
    </xf>
    <xf numFmtId="244" fontId="2" fillId="0" borderId="0">
      <alignment horizontal="center" vertical="center"/>
    </xf>
    <xf numFmtId="244" fontId="2" fillId="0" borderId="0">
      <alignment horizontal="center" vertical="center"/>
    </xf>
    <xf numFmtId="238" fontId="10" fillId="0" borderId="0">
      <alignment horizontal="center" vertical="center"/>
    </xf>
    <xf numFmtId="238" fontId="10" fillId="0" borderId="0">
      <alignment horizontal="center" vertical="center"/>
    </xf>
    <xf numFmtId="41" fontId="10" fillId="0" borderId="0">
      <alignment horizontal="center" vertical="center"/>
    </xf>
    <xf numFmtId="41" fontId="10" fillId="0" borderId="0">
      <alignment horizontal="center" vertical="center"/>
    </xf>
    <xf numFmtId="41" fontId="10" fillId="0" borderId="0">
      <alignment horizontal="center" vertical="center"/>
    </xf>
    <xf numFmtId="244" fontId="2" fillId="0" borderId="0">
      <alignment horizontal="center" vertical="center"/>
    </xf>
    <xf numFmtId="244" fontId="2" fillId="0" borderId="0">
      <alignment horizontal="center" vertical="center"/>
    </xf>
    <xf numFmtId="244" fontId="2" fillId="0" borderId="0">
      <alignment horizontal="center" vertical="center"/>
    </xf>
    <xf numFmtId="244" fontId="2" fillId="0" borderId="0">
      <alignment horizontal="center" vertical="center"/>
    </xf>
    <xf numFmtId="41" fontId="10" fillId="0" borderId="0">
      <alignment horizontal="center" vertical="center"/>
    </xf>
    <xf numFmtId="41" fontId="10" fillId="0" borderId="0">
      <alignment horizontal="center" vertical="center"/>
    </xf>
    <xf numFmtId="41" fontId="10" fillId="0" borderId="0">
      <alignment horizontal="center" vertical="center"/>
    </xf>
    <xf numFmtId="244" fontId="2" fillId="0" borderId="0">
      <alignment horizontal="center" vertical="center"/>
    </xf>
    <xf numFmtId="244" fontId="2" fillId="0" borderId="0">
      <alignment horizontal="center" vertical="center"/>
    </xf>
    <xf numFmtId="244" fontId="2" fillId="0" borderId="0">
      <alignment horizontal="center" vertical="center"/>
    </xf>
    <xf numFmtId="244" fontId="2" fillId="0" borderId="0">
      <alignment horizontal="center" vertical="center"/>
    </xf>
    <xf numFmtId="244" fontId="2" fillId="0" borderId="0">
      <alignment horizontal="center" vertical="center"/>
    </xf>
    <xf numFmtId="244" fontId="2" fillId="0" borderId="0">
      <alignment horizontal="center" vertical="center"/>
    </xf>
    <xf numFmtId="244" fontId="2" fillId="0" borderId="0">
      <alignment horizontal="center" vertical="center"/>
    </xf>
    <xf numFmtId="244" fontId="2" fillId="0" borderId="0">
      <alignment horizontal="center" vertical="center"/>
    </xf>
    <xf numFmtId="41" fontId="10" fillId="0" borderId="0">
      <alignment horizontal="center" vertical="center"/>
    </xf>
    <xf numFmtId="209" fontId="96" fillId="0" borderId="0">
      <alignment horizontal="center" vertical="center"/>
    </xf>
    <xf numFmtId="0" fontId="96" fillId="0" borderId="0">
      <alignment horizontal="center" vertical="center"/>
    </xf>
    <xf numFmtId="244" fontId="2" fillId="0" borderId="0">
      <alignment horizontal="center" vertical="center"/>
    </xf>
    <xf numFmtId="244" fontId="2" fillId="0" borderId="0">
      <alignment horizontal="center" vertical="center"/>
    </xf>
    <xf numFmtId="244" fontId="2" fillId="0" borderId="0">
      <alignment horizontal="center" vertical="center"/>
    </xf>
    <xf numFmtId="244" fontId="2" fillId="0" borderId="0">
      <alignment horizontal="center" vertical="center"/>
    </xf>
    <xf numFmtId="0" fontId="10" fillId="0" borderId="0">
      <alignment horizontal="center" vertical="center"/>
    </xf>
    <xf numFmtId="0" fontId="16" fillId="0" borderId="0"/>
    <xf numFmtId="0" fontId="15" fillId="0" borderId="0">
      <alignment horizontal="center" vertical="center"/>
    </xf>
    <xf numFmtId="0" fontId="16" fillId="0" borderId="0"/>
    <xf numFmtId="0" fontId="16" fillId="0" borderId="0"/>
    <xf numFmtId="0" fontId="16" fillId="0" borderId="0"/>
    <xf numFmtId="0" fontId="16" fillId="0" borderId="0"/>
    <xf numFmtId="0" fontId="15" fillId="0" borderId="0">
      <alignment horizontal="center" vertical="center"/>
    </xf>
    <xf numFmtId="0" fontId="16" fillId="0" borderId="0"/>
    <xf numFmtId="0" fontId="16" fillId="0" borderId="0"/>
    <xf numFmtId="0" fontId="4" fillId="0" borderId="0" applyNumberFormat="0" applyFill="0" applyBorder="0" applyAlignment="0" applyProtection="0"/>
    <xf numFmtId="245" fontId="10" fillId="0" borderId="0">
      <protection locked="0"/>
    </xf>
    <xf numFmtId="10" fontId="39" fillId="0" borderId="0" applyFont="0" applyFill="0" applyBorder="0" applyAlignment="0" applyProtection="0"/>
    <xf numFmtId="0" fontId="10" fillId="0" borderId="3">
      <alignment horizontal="center"/>
    </xf>
    <xf numFmtId="0" fontId="48" fillId="2" borderId="0" applyNumberFormat="0" applyBorder="0" applyAlignment="0" applyProtection="0">
      <alignment vertical="center"/>
    </xf>
    <xf numFmtId="0" fontId="48" fillId="3" borderId="0" applyNumberFormat="0" applyBorder="0" applyAlignment="0" applyProtection="0">
      <alignment vertical="center"/>
    </xf>
    <xf numFmtId="0" fontId="48" fillId="4" borderId="0" applyNumberFormat="0" applyBorder="0" applyAlignment="0" applyProtection="0">
      <alignment vertical="center"/>
    </xf>
    <xf numFmtId="0" fontId="48" fillId="5" borderId="0" applyNumberFormat="0" applyBorder="0" applyAlignment="0" applyProtection="0">
      <alignment vertical="center"/>
    </xf>
    <xf numFmtId="0" fontId="48" fillId="6" borderId="0" applyNumberFormat="0" applyBorder="0" applyAlignment="0" applyProtection="0">
      <alignment vertical="center"/>
    </xf>
    <xf numFmtId="0" fontId="48" fillId="7" borderId="0" applyNumberFormat="0" applyBorder="0" applyAlignment="0" applyProtection="0">
      <alignment vertical="center"/>
    </xf>
    <xf numFmtId="0" fontId="26" fillId="0" borderId="0">
      <protection locked="0"/>
    </xf>
    <xf numFmtId="0" fontId="48" fillId="8" borderId="0" applyNumberFormat="0" applyBorder="0" applyAlignment="0" applyProtection="0">
      <alignment vertical="center"/>
    </xf>
    <xf numFmtId="0" fontId="48" fillId="9" borderId="0" applyNumberFormat="0" applyBorder="0" applyAlignment="0" applyProtection="0">
      <alignment vertical="center"/>
    </xf>
    <xf numFmtId="0" fontId="48" fillId="10" borderId="0" applyNumberFormat="0" applyBorder="0" applyAlignment="0" applyProtection="0">
      <alignment vertical="center"/>
    </xf>
    <xf numFmtId="0" fontId="48" fillId="5" borderId="0" applyNumberFormat="0" applyBorder="0" applyAlignment="0" applyProtection="0">
      <alignment vertical="center"/>
    </xf>
    <xf numFmtId="0" fontId="48" fillId="8" borderId="0" applyNumberFormat="0" applyBorder="0" applyAlignment="0" applyProtection="0">
      <alignment vertical="center"/>
    </xf>
    <xf numFmtId="0" fontId="48" fillId="11" borderId="0" applyNumberFormat="0" applyBorder="0" applyAlignment="0" applyProtection="0">
      <alignment vertical="center"/>
    </xf>
    <xf numFmtId="9" fontId="10" fillId="0" borderId="0">
      <protection locked="0"/>
    </xf>
    <xf numFmtId="0" fontId="49" fillId="12" borderId="0" applyNumberFormat="0" applyBorder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49" fillId="10" borderId="0" applyNumberFormat="0" applyBorder="0" applyAlignment="0" applyProtection="0">
      <alignment vertical="center"/>
    </xf>
    <xf numFmtId="0" fontId="49" fillId="13" borderId="0" applyNumberFormat="0" applyBorder="0" applyAlignment="0" applyProtection="0">
      <alignment vertical="center"/>
    </xf>
    <xf numFmtId="0" fontId="49" fillId="14" borderId="0" applyNumberFormat="0" applyBorder="0" applyAlignment="0" applyProtection="0">
      <alignment vertical="center"/>
    </xf>
    <xf numFmtId="0" fontId="49" fillId="15" borderId="0" applyNumberFormat="0" applyBorder="0" applyAlignment="0" applyProtection="0">
      <alignment vertical="center"/>
    </xf>
    <xf numFmtId="245" fontId="10" fillId="0" borderId="0">
      <protection locked="0"/>
    </xf>
    <xf numFmtId="0" fontId="108" fillId="0" borderId="0"/>
    <xf numFmtId="0" fontId="10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66" fillId="0" borderId="0" applyFont="0" applyFill="0" applyBorder="0" applyAlignment="0" applyProtection="0"/>
    <xf numFmtId="0" fontId="109" fillId="0" borderId="0" applyFont="0" applyFill="0" applyBorder="0" applyAlignment="0" applyProtection="0"/>
    <xf numFmtId="0" fontId="67" fillId="0" borderId="0" applyFont="0" applyFill="0" applyBorder="0" applyAlignment="0" applyProtection="0"/>
    <xf numFmtId="0" fontId="109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109" fillId="0" borderId="0" applyFont="0" applyFill="0" applyBorder="0" applyAlignment="0" applyProtection="0"/>
    <xf numFmtId="41" fontId="110" fillId="0" borderId="0" applyFont="0" applyFill="0" applyBorder="0" applyAlignment="0" applyProtection="0"/>
    <xf numFmtId="0" fontId="67" fillId="0" borderId="0" applyFont="0" applyFill="0" applyBorder="0" applyAlignment="0" applyProtection="0"/>
    <xf numFmtId="0" fontId="109" fillId="0" borderId="0" applyFont="0" applyFill="0" applyBorder="0" applyAlignment="0" applyProtection="0"/>
    <xf numFmtId="0" fontId="67" fillId="0" borderId="0" applyFont="0" applyFill="0" applyBorder="0" applyAlignment="0" applyProtection="0"/>
    <xf numFmtId="0" fontId="111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109" fillId="0" borderId="0" applyFont="0" applyFill="0" applyBorder="0" applyAlignment="0" applyProtection="0"/>
    <xf numFmtId="43" fontId="110" fillId="0" borderId="0" applyFont="0" applyFill="0" applyBorder="0" applyAlignment="0" applyProtection="0"/>
    <xf numFmtId="0" fontId="15" fillId="0" borderId="4" applyProtection="0">
      <alignment horizontal="left" vertical="center" wrapText="1"/>
    </xf>
    <xf numFmtId="0" fontId="10" fillId="0" borderId="0" applyFont="0" applyFill="0" applyBorder="0" applyAlignment="0" applyProtection="0"/>
    <xf numFmtId="245" fontId="10" fillId="0" borderId="0">
      <protection locked="0"/>
    </xf>
    <xf numFmtId="192" fontId="16" fillId="16" borderId="5">
      <alignment horizontal="center" vertical="center"/>
    </xf>
    <xf numFmtId="245" fontId="10" fillId="0" borderId="0">
      <protection locked="0"/>
    </xf>
    <xf numFmtId="245" fontId="10" fillId="0" borderId="0">
      <protection locked="0"/>
    </xf>
    <xf numFmtId="0" fontId="44" fillId="0" borderId="0" applyFont="0" applyFill="0" applyBorder="0" applyAlignment="0" applyProtection="0"/>
    <xf numFmtId="212" fontId="68" fillId="0" borderId="0" applyFont="0" applyFill="0" applyBorder="0" applyAlignment="0" applyProtection="0"/>
    <xf numFmtId="0" fontId="112" fillId="0" borderId="0" applyFont="0" applyFill="0" applyBorder="0" applyAlignment="0" applyProtection="0"/>
    <xf numFmtId="42" fontId="113" fillId="0" borderId="0" applyFont="0" applyFill="0" applyBorder="0" applyAlignment="0" applyProtection="0"/>
    <xf numFmtId="0" fontId="112" fillId="0" borderId="0" applyFont="0" applyFill="0" applyBorder="0" applyAlignment="0" applyProtection="0"/>
    <xf numFmtId="0" fontId="86" fillId="0" borderId="0" applyFont="0" applyFill="0" applyBorder="0" applyAlignment="0" applyProtection="0"/>
    <xf numFmtId="0" fontId="21" fillId="0" borderId="0" applyFont="0" applyFill="0" applyBorder="0" applyAlignment="0" applyProtection="0"/>
    <xf numFmtId="0" fontId="68" fillId="0" borderId="0" applyFont="0" applyFill="0" applyBorder="0" applyAlignment="0" applyProtection="0"/>
    <xf numFmtId="0" fontId="69" fillId="0" borderId="0" applyFont="0" applyFill="0" applyBorder="0" applyAlignment="0" applyProtection="0"/>
    <xf numFmtId="0" fontId="69" fillId="0" borderId="0" applyFont="0" applyFill="0" applyBorder="0" applyAlignment="0" applyProtection="0"/>
    <xf numFmtId="210" fontId="69" fillId="0" borderId="0" applyFont="0" applyFill="0" applyBorder="0" applyAlignment="0" applyProtection="0"/>
    <xf numFmtId="210" fontId="69" fillId="0" borderId="0" applyFont="0" applyFill="0" applyBorder="0" applyAlignment="0" applyProtection="0"/>
    <xf numFmtId="210" fontId="69" fillId="0" borderId="0" applyFont="0" applyFill="0" applyBorder="0" applyAlignment="0" applyProtection="0"/>
    <xf numFmtId="210" fontId="69" fillId="0" borderId="0" applyFont="0" applyFill="0" applyBorder="0" applyAlignment="0" applyProtection="0"/>
    <xf numFmtId="0" fontId="69" fillId="0" borderId="0" applyFont="0" applyFill="0" applyBorder="0" applyAlignment="0" applyProtection="0"/>
    <xf numFmtId="0" fontId="69" fillId="0" borderId="0" applyFont="0" applyFill="0" applyBorder="0" applyAlignment="0" applyProtection="0"/>
    <xf numFmtId="200" fontId="69" fillId="0" borderId="0" applyFont="0" applyFill="0" applyBorder="0" applyAlignment="0" applyProtection="0"/>
    <xf numFmtId="200" fontId="69" fillId="0" borderId="0" applyFont="0" applyFill="0" applyBorder="0" applyAlignment="0" applyProtection="0"/>
    <xf numFmtId="200" fontId="69" fillId="0" borderId="0" applyFont="0" applyFill="0" applyBorder="0" applyAlignment="0" applyProtection="0"/>
    <xf numFmtId="200" fontId="69" fillId="0" borderId="0" applyFont="0" applyFill="0" applyBorder="0" applyAlignment="0" applyProtection="0"/>
    <xf numFmtId="212" fontId="21" fillId="0" borderId="0" applyFont="0" applyFill="0" applyBorder="0" applyAlignment="0" applyProtection="0"/>
    <xf numFmtId="212" fontId="68" fillId="0" borderId="0" applyFont="0" applyFill="0" applyBorder="0" applyAlignment="0" applyProtection="0"/>
    <xf numFmtId="212" fontId="21" fillId="0" borderId="0" applyFont="0" applyFill="0" applyBorder="0" applyAlignment="0" applyProtection="0"/>
    <xf numFmtId="212" fontId="68" fillId="0" borderId="0" applyFont="0" applyFill="0" applyBorder="0" applyAlignment="0" applyProtection="0"/>
    <xf numFmtId="37" fontId="112" fillId="0" borderId="0" applyFont="0" applyFill="0" applyBorder="0" applyAlignment="0" applyProtection="0"/>
    <xf numFmtId="0" fontId="68" fillId="0" borderId="0" applyFont="0" applyFill="0" applyBorder="0" applyAlignment="0" applyProtection="0"/>
    <xf numFmtId="232" fontId="10" fillId="0" borderId="0" applyFont="0" applyFill="0" applyBorder="0" applyAlignment="0" applyProtection="0"/>
    <xf numFmtId="0" fontId="2" fillId="0" borderId="0">
      <protection locked="0"/>
    </xf>
    <xf numFmtId="0" fontId="39" fillId="0" borderId="0" applyFont="0" applyFill="0" applyBorder="0" applyAlignment="0" applyProtection="0"/>
    <xf numFmtId="213" fontId="68" fillId="0" borderId="0" applyFont="0" applyFill="0" applyBorder="0" applyAlignment="0" applyProtection="0"/>
    <xf numFmtId="0" fontId="112" fillId="0" borderId="0" applyFont="0" applyFill="0" applyBorder="0" applyAlignment="0" applyProtection="0"/>
    <xf numFmtId="44" fontId="113" fillId="0" borderId="0" applyFont="0" applyFill="0" applyBorder="0" applyAlignment="0" applyProtection="0"/>
    <xf numFmtId="0" fontId="112" fillId="0" borderId="0" applyFont="0" applyFill="0" applyBorder="0" applyAlignment="0" applyProtection="0"/>
    <xf numFmtId="0" fontId="86" fillId="0" borderId="0" applyFont="0" applyFill="0" applyBorder="0" applyAlignment="0" applyProtection="0"/>
    <xf numFmtId="0" fontId="21" fillId="0" borderId="0" applyFont="0" applyFill="0" applyBorder="0" applyAlignment="0" applyProtection="0"/>
    <xf numFmtId="0" fontId="68" fillId="0" borderId="0" applyFont="0" applyFill="0" applyBorder="0" applyAlignment="0" applyProtection="0"/>
    <xf numFmtId="0" fontId="69" fillId="0" borderId="0" applyFont="0" applyFill="0" applyBorder="0" applyAlignment="0" applyProtection="0"/>
    <xf numFmtId="0" fontId="69" fillId="0" borderId="0" applyFont="0" applyFill="0" applyBorder="0" applyAlignment="0" applyProtection="0"/>
    <xf numFmtId="211" fontId="69" fillId="0" borderId="0" applyFont="0" applyFill="0" applyBorder="0" applyAlignment="0" applyProtection="0"/>
    <xf numFmtId="211" fontId="69" fillId="0" borderId="0" applyFont="0" applyFill="0" applyBorder="0" applyAlignment="0" applyProtection="0"/>
    <xf numFmtId="211" fontId="69" fillId="0" borderId="0" applyFont="0" applyFill="0" applyBorder="0" applyAlignment="0" applyProtection="0"/>
    <xf numFmtId="211" fontId="69" fillId="0" borderId="0" applyFont="0" applyFill="0" applyBorder="0" applyAlignment="0" applyProtection="0"/>
    <xf numFmtId="0" fontId="69" fillId="0" borderId="0" applyFont="0" applyFill="0" applyBorder="0" applyAlignment="0" applyProtection="0"/>
    <xf numFmtId="0" fontId="69" fillId="0" borderId="0" applyFont="0" applyFill="0" applyBorder="0" applyAlignment="0" applyProtection="0"/>
    <xf numFmtId="231" fontId="69" fillId="0" borderId="0" applyFont="0" applyFill="0" applyBorder="0" applyAlignment="0" applyProtection="0"/>
    <xf numFmtId="231" fontId="69" fillId="0" borderId="0" applyFont="0" applyFill="0" applyBorder="0" applyAlignment="0" applyProtection="0"/>
    <xf numFmtId="231" fontId="69" fillId="0" borderId="0" applyFont="0" applyFill="0" applyBorder="0" applyAlignment="0" applyProtection="0"/>
    <xf numFmtId="231" fontId="69" fillId="0" borderId="0" applyFont="0" applyFill="0" applyBorder="0" applyAlignment="0" applyProtection="0"/>
    <xf numFmtId="213" fontId="21" fillId="0" borderId="0" applyFont="0" applyFill="0" applyBorder="0" applyAlignment="0" applyProtection="0"/>
    <xf numFmtId="213" fontId="68" fillId="0" borderId="0" applyFont="0" applyFill="0" applyBorder="0" applyAlignment="0" applyProtection="0"/>
    <xf numFmtId="213" fontId="21" fillId="0" borderId="0" applyFont="0" applyFill="0" applyBorder="0" applyAlignment="0" applyProtection="0"/>
    <xf numFmtId="213" fontId="68" fillId="0" borderId="0" applyFont="0" applyFill="0" applyBorder="0" applyAlignment="0" applyProtection="0"/>
    <xf numFmtId="37" fontId="112" fillId="0" borderId="0" applyFont="0" applyFill="0" applyBorder="0" applyAlignment="0" applyProtection="0"/>
    <xf numFmtId="0" fontId="68" fillId="0" borderId="0" applyFont="0" applyFill="0" applyBorder="0" applyAlignment="0" applyProtection="0"/>
    <xf numFmtId="222" fontId="10" fillId="0" borderId="0" applyFont="0" applyFill="0" applyBorder="0" applyAlignment="0" applyProtection="0"/>
    <xf numFmtId="245" fontId="10" fillId="0" borderId="0">
      <protection locked="0"/>
    </xf>
    <xf numFmtId="0" fontId="109" fillId="0" borderId="0" applyFont="0" applyFill="0" applyBorder="0" applyAlignment="0" applyProtection="0"/>
    <xf numFmtId="0" fontId="109" fillId="0" borderId="0" applyFont="0" applyFill="0" applyBorder="0" applyAlignment="0" applyProtection="0"/>
    <xf numFmtId="0" fontId="67" fillId="0" borderId="0" applyFont="0" applyFill="0" applyBorder="0" applyAlignment="0" applyProtection="0"/>
    <xf numFmtId="0" fontId="67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253" fontId="26" fillId="0" borderId="0">
      <protection locked="0"/>
    </xf>
    <xf numFmtId="0" fontId="23" fillId="0" borderId="0"/>
    <xf numFmtId="0" fontId="21" fillId="0" borderId="0"/>
    <xf numFmtId="245" fontId="10" fillId="0" borderId="0">
      <protection locked="0"/>
    </xf>
    <xf numFmtId="0" fontId="44" fillId="0" borderId="0" applyFont="0" applyFill="0" applyBorder="0" applyAlignment="0" applyProtection="0"/>
    <xf numFmtId="176" fontId="68" fillId="0" borderId="0" applyFont="0" applyFill="0" applyBorder="0" applyAlignment="0" applyProtection="0"/>
    <xf numFmtId="0" fontId="44" fillId="0" borderId="0" applyFont="0" applyFill="0" applyBorder="0" applyAlignment="0" applyProtection="0"/>
    <xf numFmtId="41" fontId="113" fillId="0" borderId="0" applyFont="0" applyFill="0" applyBorder="0" applyAlignment="0" applyProtection="0"/>
    <xf numFmtId="0" fontId="112" fillId="0" borderId="0" applyFont="0" applyFill="0" applyBorder="0" applyAlignment="0" applyProtection="0"/>
    <xf numFmtId="0" fontId="68" fillId="0" borderId="0" applyFont="0" applyFill="0" applyBorder="0" applyAlignment="0" applyProtection="0"/>
    <xf numFmtId="0" fontId="21" fillId="0" borderId="0" applyFont="0" applyFill="0" applyBorder="0" applyAlignment="0" applyProtection="0"/>
    <xf numFmtId="0" fontId="68" fillId="0" borderId="0" applyFont="0" applyFill="0" applyBorder="0" applyAlignment="0" applyProtection="0"/>
    <xf numFmtId="0" fontId="69" fillId="0" borderId="0" applyFont="0" applyFill="0" applyBorder="0" applyAlignment="0" applyProtection="0"/>
    <xf numFmtId="0" fontId="69" fillId="0" borderId="0" applyFont="0" applyFill="0" applyBorder="0" applyAlignment="0" applyProtection="0"/>
    <xf numFmtId="176" fontId="69" fillId="0" borderId="0" applyFont="0" applyFill="0" applyBorder="0" applyAlignment="0" applyProtection="0"/>
    <xf numFmtId="176" fontId="69" fillId="0" borderId="0" applyFont="0" applyFill="0" applyBorder="0" applyAlignment="0" applyProtection="0"/>
    <xf numFmtId="176" fontId="69" fillId="0" borderId="0" applyFont="0" applyFill="0" applyBorder="0" applyAlignment="0" applyProtection="0"/>
    <xf numFmtId="176" fontId="69" fillId="0" borderId="0" applyFont="0" applyFill="0" applyBorder="0" applyAlignment="0" applyProtection="0"/>
    <xf numFmtId="38" fontId="69" fillId="0" borderId="0" applyFont="0" applyFill="0" applyBorder="0" applyAlignment="0" applyProtection="0"/>
    <xf numFmtId="38" fontId="69" fillId="0" borderId="0" applyFont="0" applyFill="0" applyBorder="0" applyAlignment="0" applyProtection="0"/>
    <xf numFmtId="176" fontId="21" fillId="0" borderId="0" applyFont="0" applyFill="0" applyBorder="0" applyAlignment="0" applyProtection="0"/>
    <xf numFmtId="176" fontId="68" fillId="0" borderId="0" applyFont="0" applyFill="0" applyBorder="0" applyAlignment="0" applyProtection="0"/>
    <xf numFmtId="176" fontId="21" fillId="0" borderId="0" applyFont="0" applyFill="0" applyBorder="0" applyAlignment="0" applyProtection="0"/>
    <xf numFmtId="176" fontId="68" fillId="0" borderId="0" applyFont="0" applyFill="0" applyBorder="0" applyAlignment="0" applyProtection="0"/>
    <xf numFmtId="37" fontId="112" fillId="0" borderId="0" applyFont="0" applyFill="0" applyBorder="0" applyAlignment="0" applyProtection="0"/>
    <xf numFmtId="0" fontId="68" fillId="0" borderId="0" applyFont="0" applyFill="0" applyBorder="0" applyAlignment="0" applyProtection="0"/>
    <xf numFmtId="0" fontId="39" fillId="0" borderId="0" applyFont="0" applyFill="0" applyBorder="0" applyAlignment="0" applyProtection="0"/>
    <xf numFmtId="177" fontId="68" fillId="0" borderId="0" applyFont="0" applyFill="0" applyBorder="0" applyAlignment="0" applyProtection="0"/>
    <xf numFmtId="0" fontId="44" fillId="0" borderId="0" applyFont="0" applyFill="0" applyBorder="0" applyAlignment="0" applyProtection="0"/>
    <xf numFmtId="43" fontId="113" fillId="0" borderId="0" applyFont="0" applyFill="0" applyBorder="0" applyAlignment="0" applyProtection="0"/>
    <xf numFmtId="0" fontId="112" fillId="0" borderId="0" applyFont="0" applyFill="0" applyBorder="0" applyAlignment="0" applyProtection="0"/>
    <xf numFmtId="0" fontId="86" fillId="0" borderId="0" applyFont="0" applyFill="0" applyBorder="0" applyAlignment="0" applyProtection="0"/>
    <xf numFmtId="0" fontId="21" fillId="0" borderId="0" applyFont="0" applyFill="0" applyBorder="0" applyAlignment="0" applyProtection="0"/>
    <xf numFmtId="0" fontId="68" fillId="0" borderId="0" applyFont="0" applyFill="0" applyBorder="0" applyAlignment="0" applyProtection="0"/>
    <xf numFmtId="0" fontId="69" fillId="0" borderId="0" applyFont="0" applyFill="0" applyBorder="0" applyAlignment="0" applyProtection="0"/>
    <xf numFmtId="0" fontId="69" fillId="0" borderId="0" applyFont="0" applyFill="0" applyBorder="0" applyAlignment="0" applyProtection="0"/>
    <xf numFmtId="177" fontId="69" fillId="0" borderId="0" applyFont="0" applyFill="0" applyBorder="0" applyAlignment="0" applyProtection="0"/>
    <xf numFmtId="177" fontId="69" fillId="0" borderId="0" applyFont="0" applyFill="0" applyBorder="0" applyAlignment="0" applyProtection="0"/>
    <xf numFmtId="177" fontId="69" fillId="0" borderId="0" applyFont="0" applyFill="0" applyBorder="0" applyAlignment="0" applyProtection="0"/>
    <xf numFmtId="177" fontId="69" fillId="0" borderId="0" applyFont="0" applyFill="0" applyBorder="0" applyAlignment="0" applyProtection="0"/>
    <xf numFmtId="40" fontId="69" fillId="0" borderId="0" applyFont="0" applyFill="0" applyBorder="0" applyAlignment="0" applyProtection="0"/>
    <xf numFmtId="40" fontId="69" fillId="0" borderId="0" applyFont="0" applyFill="0" applyBorder="0" applyAlignment="0" applyProtection="0"/>
    <xf numFmtId="177" fontId="21" fillId="0" borderId="0" applyFont="0" applyFill="0" applyBorder="0" applyAlignment="0" applyProtection="0"/>
    <xf numFmtId="177" fontId="68" fillId="0" borderId="0" applyFont="0" applyFill="0" applyBorder="0" applyAlignment="0" applyProtection="0"/>
    <xf numFmtId="177" fontId="21" fillId="0" borderId="0" applyFont="0" applyFill="0" applyBorder="0" applyAlignment="0" applyProtection="0"/>
    <xf numFmtId="177" fontId="68" fillId="0" borderId="0" applyFont="0" applyFill="0" applyBorder="0" applyAlignment="0" applyProtection="0"/>
    <xf numFmtId="37" fontId="112" fillId="0" borderId="0" applyFont="0" applyFill="0" applyBorder="0" applyAlignment="0" applyProtection="0"/>
    <xf numFmtId="0" fontId="68" fillId="0" borderId="0" applyFont="0" applyFill="0" applyBorder="0" applyAlignment="0" applyProtection="0"/>
    <xf numFmtId="4" fontId="26" fillId="0" borderId="0">
      <protection locked="0"/>
    </xf>
    <xf numFmtId="254" fontId="26" fillId="0" borderId="0">
      <protection locked="0"/>
    </xf>
    <xf numFmtId="58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245" fontId="10" fillId="0" borderId="0">
      <protection locked="0"/>
    </xf>
    <xf numFmtId="0" fontId="114" fillId="0" borderId="0"/>
    <xf numFmtId="0" fontId="2" fillId="0" borderId="0"/>
    <xf numFmtId="0" fontId="115" fillId="0" borderId="0"/>
    <xf numFmtId="0" fontId="66" fillId="0" borderId="0"/>
    <xf numFmtId="0" fontId="109" fillId="0" borderId="0"/>
    <xf numFmtId="0" fontId="66" fillId="0" borderId="0"/>
    <xf numFmtId="0" fontId="109" fillId="0" borderId="0"/>
    <xf numFmtId="0" fontId="2" fillId="0" borderId="0"/>
    <xf numFmtId="0" fontId="116" fillId="0" borderId="0"/>
    <xf numFmtId="0" fontId="67" fillId="0" borderId="0"/>
    <xf numFmtId="0" fontId="109" fillId="0" borderId="0"/>
    <xf numFmtId="0" fontId="66" fillId="0" borderId="0"/>
    <xf numFmtId="0" fontId="117" fillId="0" borderId="0"/>
    <xf numFmtId="0" fontId="2" fillId="0" borderId="0"/>
    <xf numFmtId="0" fontId="39" fillId="0" borderId="0"/>
    <xf numFmtId="0" fontId="68" fillId="0" borderId="0"/>
    <xf numFmtId="0" fontId="44" fillId="0" borderId="0"/>
    <xf numFmtId="0" fontId="68" fillId="0" borderId="0"/>
    <xf numFmtId="0" fontId="112" fillId="0" borderId="0"/>
    <xf numFmtId="0" fontId="118" fillId="0" borderId="0"/>
    <xf numFmtId="0" fontId="70" fillId="0" borderId="0"/>
    <xf numFmtId="0" fontId="68" fillId="0" borderId="0"/>
    <xf numFmtId="0" fontId="119" fillId="0" borderId="0"/>
    <xf numFmtId="0" fontId="68" fillId="0" borderId="0"/>
    <xf numFmtId="0" fontId="112" fillId="0" borderId="0"/>
    <xf numFmtId="0" fontId="86" fillId="0" borderId="0"/>
    <xf numFmtId="49" fontId="21" fillId="0" borderId="0" applyBorder="0"/>
    <xf numFmtId="0" fontId="68" fillId="0" borderId="0">
      <alignment vertical="center"/>
    </xf>
    <xf numFmtId="0" fontId="21" fillId="0" borderId="0"/>
    <xf numFmtId="0" fontId="68" fillId="0" borderId="0"/>
    <xf numFmtId="0" fontId="112" fillId="0" borderId="0"/>
    <xf numFmtId="0" fontId="68" fillId="0" borderId="0"/>
    <xf numFmtId="0" fontId="21" fillId="0" borderId="0"/>
    <xf numFmtId="0" fontId="69" fillId="0" borderId="0"/>
    <xf numFmtId="0" fontId="69" fillId="0" borderId="0"/>
    <xf numFmtId="0" fontId="69" fillId="0" borderId="0"/>
    <xf numFmtId="0" fontId="71" fillId="0" borderId="0"/>
    <xf numFmtId="0" fontId="87" fillId="0" borderId="0"/>
    <xf numFmtId="0" fontId="88" fillId="0" borderId="0"/>
    <xf numFmtId="0" fontId="87" fillId="0" borderId="0"/>
    <xf numFmtId="0" fontId="88" fillId="0" borderId="0"/>
    <xf numFmtId="0" fontId="87" fillId="0" borderId="0"/>
    <xf numFmtId="0" fontId="2" fillId="0" borderId="0" applyFill="0" applyBorder="0" applyAlignment="0"/>
    <xf numFmtId="225" fontId="72" fillId="0" borderId="0" applyFill="0" applyBorder="0" applyAlignment="0"/>
    <xf numFmtId="209" fontId="72" fillId="0" borderId="0" applyFill="0" applyBorder="0" applyAlignment="0"/>
    <xf numFmtId="0" fontId="4" fillId="0" borderId="0" applyFill="0" applyBorder="0" applyAlignment="0"/>
    <xf numFmtId="226" fontId="4" fillId="0" borderId="0" applyFill="0" applyBorder="0" applyAlignment="0"/>
    <xf numFmtId="230" fontId="14" fillId="0" borderId="0" applyFill="0" applyBorder="0" applyAlignment="0"/>
    <xf numFmtId="227" fontId="4" fillId="0" borderId="0" applyFill="0" applyBorder="0" applyAlignment="0"/>
    <xf numFmtId="225" fontId="72" fillId="0" borderId="0" applyFill="0" applyBorder="0" applyAlignment="0"/>
    <xf numFmtId="0" fontId="22" fillId="0" borderId="0"/>
    <xf numFmtId="0" fontId="120" fillId="0" borderId="0" applyNumberFormat="0" applyFill="0" applyBorder="0" applyAlignment="0" applyProtection="0">
      <alignment vertical="top"/>
      <protection locked="0"/>
    </xf>
    <xf numFmtId="255" fontId="10" fillId="0" borderId="0" applyFont="0" applyFill="0" applyBorder="0" applyAlignment="0" applyProtection="0"/>
    <xf numFmtId="245" fontId="10" fillId="0" borderId="0">
      <protection locked="0"/>
    </xf>
    <xf numFmtId="0" fontId="26" fillId="0" borderId="6">
      <protection locked="0"/>
    </xf>
    <xf numFmtId="220" fontId="14" fillId="0" borderId="0" applyFont="0" applyFill="0" applyBorder="0" applyAlignment="0" applyProtection="0"/>
    <xf numFmtId="38" fontId="23" fillId="0" borderId="0" applyFont="0" applyFill="0" applyBorder="0" applyAlignment="0" applyProtection="0"/>
    <xf numFmtId="230" fontId="14" fillId="0" borderId="0" applyFont="0" applyFill="0" applyBorder="0" applyAlignment="0" applyProtection="0"/>
    <xf numFmtId="191" fontId="2" fillId="0" borderId="0"/>
    <xf numFmtId="177" fontId="4" fillId="0" borderId="0" applyFont="0" applyFill="0" applyBorder="0" applyAlignment="0" applyProtection="0"/>
    <xf numFmtId="204" fontId="10" fillId="0" borderId="0">
      <protection locked="0"/>
    </xf>
    <xf numFmtId="40" fontId="23" fillId="0" borderId="0" applyFont="0" applyFill="0" applyBorder="0" applyAlignment="0" applyProtection="0"/>
    <xf numFmtId="0" fontId="24" fillId="0" borderId="0" applyNumberFormat="0" applyAlignment="0">
      <alignment horizontal="left"/>
    </xf>
    <xf numFmtId="0" fontId="14" fillId="0" borderId="0" applyFont="0" applyFill="0" applyBorder="0" applyAlignment="0" applyProtection="0"/>
    <xf numFmtId="201" fontId="10" fillId="0" borderId="0">
      <protection locked="0"/>
    </xf>
    <xf numFmtId="200" fontId="23" fillId="0" borderId="0" applyFont="0" applyFill="0" applyBorder="0" applyAlignment="0" applyProtection="0"/>
    <xf numFmtId="225" fontId="72" fillId="0" borderId="0" applyFont="0" applyFill="0" applyBorder="0" applyAlignment="0" applyProtection="0"/>
    <xf numFmtId="0" fontId="10" fillId="0" borderId="7" applyFill="0" applyBorder="0" applyAlignment="0"/>
    <xf numFmtId="178" fontId="4" fillId="0" borderId="0" applyFont="0" applyFill="0" applyBorder="0" applyAlignment="0" applyProtection="0"/>
    <xf numFmtId="205" fontId="10" fillId="0" borderId="0">
      <protection locked="0"/>
    </xf>
    <xf numFmtId="190" fontId="2" fillId="0" borderId="0"/>
    <xf numFmtId="0" fontId="26" fillId="0" borderId="0">
      <protection locked="0"/>
    </xf>
    <xf numFmtId="14" fontId="73" fillId="0" borderId="0" applyFill="0" applyBorder="0" applyAlignment="0"/>
    <xf numFmtId="185" fontId="18" fillId="0" borderId="0">
      <protection locked="0"/>
    </xf>
    <xf numFmtId="37" fontId="36" fillId="0" borderId="7">
      <alignment horizontal="center" vertical="distributed"/>
    </xf>
    <xf numFmtId="38" fontId="23" fillId="0" borderId="8">
      <alignment vertical="center"/>
    </xf>
    <xf numFmtId="38" fontId="23" fillId="0" borderId="0" applyFont="0" applyFill="0" applyBorder="0" applyAlignment="0" applyProtection="0"/>
    <xf numFmtId="40" fontId="23" fillId="0" borderId="0" applyFont="0" applyFill="0" applyBorder="0" applyAlignment="0" applyProtection="0"/>
    <xf numFmtId="188" fontId="2" fillId="0" borderId="0"/>
    <xf numFmtId="256" fontId="26" fillId="0" borderId="0">
      <protection locked="0"/>
    </xf>
    <xf numFmtId="257" fontId="26" fillId="0" borderId="0">
      <protection locked="0"/>
    </xf>
    <xf numFmtId="230" fontId="14" fillId="0" borderId="0" applyFill="0" applyBorder="0" applyAlignment="0"/>
    <xf numFmtId="225" fontId="72" fillId="0" borderId="0" applyFill="0" applyBorder="0" applyAlignment="0"/>
    <xf numFmtId="230" fontId="14" fillId="0" borderId="0" applyFill="0" applyBorder="0" applyAlignment="0"/>
    <xf numFmtId="227" fontId="4" fillId="0" borderId="0" applyFill="0" applyBorder="0" applyAlignment="0"/>
    <xf numFmtId="225" fontId="72" fillId="0" borderId="0" applyFill="0" applyBorder="0" applyAlignment="0"/>
    <xf numFmtId="0" fontId="25" fillId="0" borderId="0" applyNumberFormat="0" applyAlignment="0">
      <alignment horizontal="left"/>
    </xf>
    <xf numFmtId="215" fontId="2" fillId="0" borderId="0" applyFont="0" applyFill="0" applyBorder="0" applyAlignment="0" applyProtection="0"/>
    <xf numFmtId="0" fontId="26" fillId="0" borderId="0">
      <protection locked="0"/>
    </xf>
    <xf numFmtId="0" fontId="26" fillId="0" borderId="0">
      <protection locked="0"/>
    </xf>
    <xf numFmtId="0" fontId="27" fillId="0" borderId="0">
      <protection locked="0"/>
    </xf>
    <xf numFmtId="0" fontId="26" fillId="0" borderId="0">
      <protection locked="0"/>
    </xf>
    <xf numFmtId="0" fontId="26" fillId="0" borderId="0">
      <protection locked="0"/>
    </xf>
    <xf numFmtId="0" fontId="26" fillId="0" borderId="0">
      <protection locked="0"/>
    </xf>
    <xf numFmtId="0" fontId="27" fillId="0" borderId="0">
      <protection locked="0"/>
    </xf>
    <xf numFmtId="203" fontId="10" fillId="0" borderId="0">
      <protection locked="0"/>
    </xf>
    <xf numFmtId="176" fontId="10" fillId="0" borderId="0" applyFont="0" applyFill="0" applyBorder="0" applyAlignment="0" applyProtection="0"/>
    <xf numFmtId="38" fontId="28" fillId="17" borderId="0" applyNumberFormat="0" applyBorder="0" applyAlignment="0" applyProtection="0"/>
    <xf numFmtId="0" fontId="29" fillId="0" borderId="0">
      <alignment horizontal="left"/>
    </xf>
    <xf numFmtId="0" fontId="30" fillId="0" borderId="9" applyNumberFormat="0" applyAlignment="0" applyProtection="0">
      <alignment horizontal="left" vertical="center"/>
    </xf>
    <xf numFmtId="0" fontId="30" fillId="0" borderId="10">
      <alignment horizontal="left" vertical="center"/>
    </xf>
    <xf numFmtId="0" fontId="40" fillId="0" borderId="0">
      <protection locked="0"/>
    </xf>
    <xf numFmtId="0" fontId="40" fillId="0" borderId="0">
      <protection locked="0"/>
    </xf>
    <xf numFmtId="214" fontId="40" fillId="0" borderId="0">
      <protection locked="0"/>
    </xf>
    <xf numFmtId="214" fontId="40" fillId="0" borderId="0">
      <protection locked="0"/>
    </xf>
    <xf numFmtId="0" fontId="74" fillId="0" borderId="0" applyNumberFormat="0" applyFill="0" applyBorder="0" applyAlignment="0" applyProtection="0"/>
    <xf numFmtId="0" fontId="121" fillId="0" borderId="11" applyNumberFormat="0" applyFill="0" applyAlignment="0" applyProtection="0"/>
    <xf numFmtId="0" fontId="89" fillId="0" borderId="0" applyNumberFormat="0" applyFill="0" applyBorder="0" applyAlignment="0" applyProtection="0"/>
    <xf numFmtId="10" fontId="28" fillId="17" borderId="7" applyNumberFormat="0" applyBorder="0" applyAlignment="0" applyProtection="0"/>
    <xf numFmtId="176" fontId="38" fillId="0" borderId="0" applyFont="0" applyFill="0" applyBorder="0" applyAlignment="0" applyProtection="0"/>
    <xf numFmtId="230" fontId="14" fillId="0" borderId="0" applyFill="0" applyBorder="0" applyAlignment="0"/>
    <xf numFmtId="225" fontId="72" fillId="0" borderId="0" applyFill="0" applyBorder="0" applyAlignment="0"/>
    <xf numFmtId="230" fontId="14" fillId="0" borderId="0" applyFill="0" applyBorder="0" applyAlignment="0"/>
    <xf numFmtId="227" fontId="4" fillId="0" borderId="0" applyFill="0" applyBorder="0" applyAlignment="0"/>
    <xf numFmtId="225" fontId="72" fillId="0" borderId="0" applyFill="0" applyBorder="0" applyAlignment="0"/>
    <xf numFmtId="225" fontId="122" fillId="0" borderId="0">
      <alignment horizontal="left"/>
    </xf>
    <xf numFmtId="41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31" fillId="0" borderId="12"/>
    <xf numFmtId="0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37" fontId="90" fillId="0" borderId="0"/>
    <xf numFmtId="189" fontId="2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10" fillId="0" borderId="0"/>
    <xf numFmtId="0" fontId="4" fillId="0" borderId="0"/>
    <xf numFmtId="0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4" fillId="0" borderId="0"/>
    <xf numFmtId="202" fontId="10" fillId="0" borderId="0">
      <protection locked="0"/>
    </xf>
    <xf numFmtId="226" fontId="4" fillId="0" borderId="0" applyFont="0" applyFill="0" applyBorder="0" applyAlignment="0" applyProtection="0"/>
    <xf numFmtId="221" fontId="4" fillId="0" borderId="0" applyFont="0" applyFill="0" applyBorder="0" applyAlignment="0" applyProtection="0"/>
    <xf numFmtId="10" fontId="4" fillId="0" borderId="0" applyFont="0" applyFill="0" applyBorder="0" applyAlignment="0" applyProtection="0"/>
    <xf numFmtId="228" fontId="4" fillId="0" borderId="0" applyFont="0" applyFill="0" applyBorder="0" applyAlignment="0" applyProtection="0"/>
    <xf numFmtId="230" fontId="14" fillId="0" borderId="0" applyFill="0" applyBorder="0" applyAlignment="0"/>
    <xf numFmtId="225" fontId="72" fillId="0" borderId="0" applyFill="0" applyBorder="0" applyAlignment="0"/>
    <xf numFmtId="230" fontId="14" fillId="0" borderId="0" applyFill="0" applyBorder="0" applyAlignment="0"/>
    <xf numFmtId="227" fontId="4" fillId="0" borderId="0" applyFill="0" applyBorder="0" applyAlignment="0"/>
    <xf numFmtId="225" fontId="72" fillId="0" borderId="0" applyFill="0" applyBorder="0" applyAlignment="0"/>
    <xf numFmtId="0" fontId="123" fillId="18" borderId="0" applyNumberFormat="0">
      <alignment vertical="center"/>
    </xf>
    <xf numFmtId="30" fontId="32" fillId="0" borderId="0" applyNumberFormat="0" applyFill="0" applyBorder="0" applyAlignment="0" applyProtection="0">
      <alignment horizontal="left"/>
    </xf>
    <xf numFmtId="0" fontId="2" fillId="0" borderId="0" applyFont="0" applyFill="0" applyBorder="0" applyAlignment="0" applyProtection="0"/>
    <xf numFmtId="176" fontId="38" fillId="0" borderId="0" applyFont="0" applyFill="0" applyBorder="0" applyAlignment="0" applyProtection="0"/>
    <xf numFmtId="0" fontId="23" fillId="0" borderId="0"/>
    <xf numFmtId="0" fontId="124" fillId="0" borderId="0">
      <alignment horizontal="center" vertical="center"/>
    </xf>
    <xf numFmtId="0" fontId="125" fillId="0" borderId="0"/>
    <xf numFmtId="0" fontId="31" fillId="0" borderId="0"/>
    <xf numFmtId="40" fontId="33" fillId="0" borderId="0" applyBorder="0">
      <alignment horizontal="right"/>
    </xf>
    <xf numFmtId="258" fontId="126" fillId="0" borderId="0">
      <alignment horizontal="center"/>
    </xf>
    <xf numFmtId="49" fontId="73" fillId="0" borderId="0" applyFill="0" applyBorder="0" applyAlignment="0"/>
    <xf numFmtId="228" fontId="4" fillId="0" borderId="0" applyFill="0" applyBorder="0" applyAlignment="0"/>
    <xf numFmtId="229" fontId="4" fillId="0" borderId="0" applyFill="0" applyBorder="0" applyAlignment="0"/>
    <xf numFmtId="0" fontId="75" fillId="18" borderId="0">
      <alignment horizontal="centerContinuous"/>
    </xf>
    <xf numFmtId="0" fontId="34" fillId="0" borderId="0" applyFill="0" applyBorder="0" applyProtection="0">
      <alignment horizontal="centerContinuous" vertical="center"/>
    </xf>
    <xf numFmtId="0" fontId="16" fillId="17" borderId="0" applyFill="0" applyBorder="0" applyProtection="0">
      <alignment horizontal="center" vertical="center"/>
    </xf>
    <xf numFmtId="0" fontId="127" fillId="0" borderId="0"/>
    <xf numFmtId="0" fontId="98" fillId="0" borderId="0" applyFont="0" applyFill="0" applyBorder="0" applyAlignment="0" applyProtection="0">
      <alignment horizontal="left"/>
    </xf>
    <xf numFmtId="0" fontId="26" fillId="0" borderId="6">
      <protection locked="0"/>
    </xf>
    <xf numFmtId="0" fontId="46" fillId="0" borderId="3">
      <alignment horizontal="left"/>
    </xf>
    <xf numFmtId="37" fontId="28" fillId="19" borderId="0" applyNumberFormat="0" applyBorder="0" applyAlignment="0" applyProtection="0"/>
    <xf numFmtId="37" fontId="28" fillId="0" borderId="0"/>
    <xf numFmtId="3" fontId="128" fillId="0" borderId="11" applyProtection="0"/>
    <xf numFmtId="259" fontId="23" fillId="0" borderId="0" applyFont="0" applyFill="0" applyBorder="0" applyAlignment="0" applyProtection="0"/>
    <xf numFmtId="260" fontId="23" fillId="0" borderId="0" applyFont="0" applyFill="0" applyBorder="0" applyAlignment="0" applyProtection="0"/>
    <xf numFmtId="0" fontId="129" fillId="0" borderId="0" applyNumberFormat="0" applyFill="0" applyBorder="0" applyAlignment="0" applyProtection="0">
      <alignment vertical="top"/>
      <protection locked="0"/>
    </xf>
    <xf numFmtId="0" fontId="130" fillId="0" borderId="0" applyNumberFormat="0" applyFill="0" applyBorder="0" applyAlignment="0" applyProtection="0">
      <alignment vertical="top"/>
      <protection locked="0"/>
    </xf>
    <xf numFmtId="241" fontId="2" fillId="0" borderId="0" applyFont="0" applyFill="0" applyBorder="0" applyAlignment="0" applyProtection="0"/>
    <xf numFmtId="206" fontId="4" fillId="0" borderId="0" applyFont="0" applyFill="0" applyBorder="0" applyAlignment="0" applyProtection="0"/>
    <xf numFmtId="0" fontId="52" fillId="0" borderId="0">
      <alignment horizontal="right"/>
    </xf>
    <xf numFmtId="0" fontId="49" fillId="20" borderId="0" applyNumberFormat="0" applyBorder="0" applyAlignment="0" applyProtection="0">
      <alignment vertical="center"/>
    </xf>
    <xf numFmtId="0" fontId="49" fillId="21" borderId="0" applyNumberFormat="0" applyBorder="0" applyAlignment="0" applyProtection="0">
      <alignment vertical="center"/>
    </xf>
    <xf numFmtId="0" fontId="49" fillId="22" borderId="0" applyNumberFormat="0" applyBorder="0" applyAlignment="0" applyProtection="0">
      <alignment vertical="center"/>
    </xf>
    <xf numFmtId="0" fontId="49" fillId="13" borderId="0" applyNumberFormat="0" applyBorder="0" applyAlignment="0" applyProtection="0">
      <alignment vertical="center"/>
    </xf>
    <xf numFmtId="0" fontId="49" fillId="14" borderId="0" applyNumberFormat="0" applyBorder="0" applyAlignment="0" applyProtection="0">
      <alignment vertical="center"/>
    </xf>
    <xf numFmtId="0" fontId="49" fillId="23" borderId="0" applyNumberFormat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51" fillId="24" borderId="13" applyNumberFormat="0" applyAlignment="0" applyProtection="0">
      <alignment vertical="center"/>
    </xf>
    <xf numFmtId="197" fontId="2" fillId="0" borderId="0">
      <protection locked="0"/>
    </xf>
    <xf numFmtId="0" fontId="40" fillId="0" borderId="0">
      <protection locked="0"/>
    </xf>
    <xf numFmtId="0" fontId="40" fillId="0" borderId="0">
      <protection locked="0"/>
    </xf>
    <xf numFmtId="0" fontId="52" fillId="0" borderId="0"/>
    <xf numFmtId="208" fontId="10" fillId="0" borderId="0"/>
    <xf numFmtId="208" fontId="10" fillId="0" borderId="0"/>
    <xf numFmtId="208" fontId="10" fillId="0" borderId="0"/>
    <xf numFmtId="208" fontId="10" fillId="0" borderId="0"/>
    <xf numFmtId="208" fontId="10" fillId="0" borderId="0"/>
    <xf numFmtId="208" fontId="10" fillId="0" borderId="0"/>
    <xf numFmtId="208" fontId="10" fillId="0" borderId="0"/>
    <xf numFmtId="208" fontId="10" fillId="0" borderId="0"/>
    <xf numFmtId="208" fontId="10" fillId="0" borderId="0"/>
    <xf numFmtId="208" fontId="10" fillId="0" borderId="0"/>
    <xf numFmtId="208" fontId="10" fillId="0" borderId="0"/>
    <xf numFmtId="0" fontId="97" fillId="0" borderId="4">
      <alignment horizontal="center" vertical="center"/>
    </xf>
    <xf numFmtId="195" fontId="10" fillId="0" borderId="4">
      <alignment horizontal="right" vertical="center"/>
    </xf>
    <xf numFmtId="0" fontId="98" fillId="0" borderId="0" applyFont="0" applyFill="0" applyBorder="0" applyAlignment="0" applyProtection="0"/>
    <xf numFmtId="0" fontId="98" fillId="0" borderId="0" applyFont="0" applyFill="0" applyBorder="0" applyAlignment="0" applyProtection="0"/>
    <xf numFmtId="0" fontId="19" fillId="0" borderId="0" applyFont="0" applyFill="0" applyBorder="0" applyAlignment="0" applyProtection="0">
      <alignment horizontal="left"/>
    </xf>
    <xf numFmtId="0" fontId="10" fillId="0" borderId="14" applyFont="0" applyFill="0" applyBorder="0" applyAlignment="0" applyProtection="0">
      <protection locked="0"/>
    </xf>
    <xf numFmtId="0" fontId="11" fillId="0" borderId="0" applyFont="0" applyBorder="0" applyAlignment="0">
      <alignment horizontal="left" vertical="center"/>
    </xf>
    <xf numFmtId="0" fontId="53" fillId="3" borderId="0" applyNumberFormat="0" applyBorder="0" applyAlignment="0" applyProtection="0">
      <alignment vertical="center"/>
    </xf>
    <xf numFmtId="0" fontId="26" fillId="0" borderId="0">
      <protection locked="0"/>
    </xf>
    <xf numFmtId="0" fontId="17" fillId="0" borderId="0">
      <alignment vertical="center"/>
    </xf>
    <xf numFmtId="3" fontId="23" fillId="0" borderId="15">
      <alignment horizontal="center"/>
    </xf>
    <xf numFmtId="0" fontId="10" fillId="0" borderId="14" applyFont="0" applyFill="0" applyBorder="0" applyAlignment="0" applyProtection="0">
      <alignment horizontal="right"/>
      <protection locked="0"/>
    </xf>
    <xf numFmtId="0" fontId="10" fillId="0" borderId="14" applyFont="0" applyFill="0" applyBorder="0" applyAlignment="0" applyProtection="0">
      <alignment horizontal="center"/>
    </xf>
    <xf numFmtId="0" fontId="10" fillId="0" borderId="14" applyFont="0" applyFill="0" applyBorder="0" applyAlignment="0" applyProtection="0">
      <alignment horizontal="right"/>
    </xf>
    <xf numFmtId="0" fontId="10" fillId="0" borderId="14" applyFont="0" applyFill="0" applyBorder="0" applyAlignment="0" applyProtection="0">
      <alignment horizontal="center"/>
      <protection locked="0"/>
    </xf>
    <xf numFmtId="223" fontId="10" fillId="0" borderId="16" applyFill="0" applyBorder="0" applyProtection="0">
      <alignment vertical="center"/>
    </xf>
    <xf numFmtId="0" fontId="18" fillId="0" borderId="4">
      <alignment horizontal="center" vertical="center"/>
    </xf>
    <xf numFmtId="0" fontId="10" fillId="25" borderId="0">
      <alignment horizontal="left"/>
    </xf>
    <xf numFmtId="0" fontId="26" fillId="0" borderId="0">
      <protection locked="0"/>
    </xf>
    <xf numFmtId="0" fontId="35" fillId="0" borderId="0" applyNumberFormat="0" applyFill="0" applyBorder="0" applyAlignment="0" applyProtection="0">
      <alignment vertical="top"/>
      <protection locked="0"/>
    </xf>
    <xf numFmtId="0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2" fillId="26" borderId="17" applyNumberFormat="0" applyFont="0" applyAlignment="0" applyProtection="0">
      <alignment vertical="center"/>
    </xf>
    <xf numFmtId="246" fontId="19" fillId="0" borderId="0" applyFont="0" applyFill="0" applyBorder="0" applyAlignment="0" applyProtection="0">
      <alignment horizontal="left"/>
      <protection locked="0"/>
    </xf>
    <xf numFmtId="0" fontId="19" fillId="0" borderId="0" applyFont="0" applyFill="0" applyBorder="0" applyAlignment="0" applyProtection="0">
      <alignment horizontal="left"/>
    </xf>
    <xf numFmtId="0" fontId="36" fillId="0" borderId="0" applyFont="0" applyFill="0" applyBorder="0" applyAlignment="0" applyProtection="0">
      <alignment horizontal="left"/>
      <protection locked="0"/>
    </xf>
    <xf numFmtId="0" fontId="19" fillId="0" borderId="0" applyFont="0" applyFill="0" applyBorder="0" applyAlignment="0" applyProtection="0">
      <alignment horizontal="left"/>
    </xf>
    <xf numFmtId="0" fontId="19" fillId="0" borderId="0" applyFont="0" applyBorder="0" applyAlignment="0">
      <alignment horizontal="left"/>
    </xf>
    <xf numFmtId="0" fontId="19" fillId="0" borderId="0" applyFont="0" applyFill="0" applyBorder="0" applyAlignment="0" applyProtection="0"/>
    <xf numFmtId="0" fontId="19" fillId="0" borderId="0" applyFont="0" applyFill="0" applyBorder="0" applyAlignment="0" applyProtection="0">
      <alignment horizontal="left"/>
    </xf>
    <xf numFmtId="0" fontId="19" fillId="0" borderId="0" applyFont="0" applyFill="0" applyBorder="0" applyAlignment="0" applyProtection="0">
      <alignment horizontal="left"/>
    </xf>
    <xf numFmtId="0" fontId="19" fillId="0" borderId="0" applyFont="0" applyFill="0" applyBorder="0" applyAlignment="0" applyProtection="0">
      <alignment horizontal="left"/>
    </xf>
    <xf numFmtId="0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19" fillId="0" borderId="0" applyFont="0" applyFill="0" applyBorder="0" applyAlignment="0" applyProtection="0">
      <alignment horizontal="right"/>
    </xf>
    <xf numFmtId="41" fontId="99" fillId="0" borderId="7" applyNumberFormat="0" applyFont="0" applyFill="0" applyBorder="0" applyProtection="0">
      <alignment horizontal="distributed"/>
    </xf>
    <xf numFmtId="245" fontId="10" fillId="0" borderId="0">
      <protection locked="0"/>
    </xf>
    <xf numFmtId="9" fontId="15" fillId="17" borderId="0" applyFill="0" applyBorder="0" applyProtection="0">
      <alignment horizontal="right"/>
    </xf>
    <xf numFmtId="10" fontId="15" fillId="0" borderId="0" applyFill="0" applyBorder="0" applyProtection="0">
      <alignment horizontal="right"/>
    </xf>
    <xf numFmtId="9" fontId="78" fillId="0" borderId="0" applyFont="0" applyFill="0" applyBorder="0" applyAlignment="0" applyProtection="0">
      <alignment vertical="center"/>
    </xf>
    <xf numFmtId="209" fontId="10" fillId="0" borderId="0" applyFont="0" applyFill="0" applyBorder="0" applyAlignment="0" applyProtection="0"/>
    <xf numFmtId="234" fontId="10" fillId="0" borderId="0" applyFont="0" applyFill="0" applyBorder="0" applyAlignment="0" applyProtection="0"/>
    <xf numFmtId="0" fontId="41" fillId="0" borderId="0"/>
    <xf numFmtId="0" fontId="100" fillId="0" borderId="0" applyFont="0" applyFill="0" applyBorder="0" applyProtection="0">
      <alignment horizontal="center" vertical="center"/>
    </xf>
    <xf numFmtId="0" fontId="100" fillId="0" borderId="0" applyFont="0" applyFill="0" applyBorder="0" applyProtection="0">
      <alignment horizontal="center" vertical="center"/>
    </xf>
    <xf numFmtId="0" fontId="54" fillId="27" borderId="0" applyNumberFormat="0" applyBorder="0" applyAlignment="0" applyProtection="0">
      <alignment vertical="center"/>
    </xf>
    <xf numFmtId="3" fontId="36" fillId="0" borderId="16">
      <alignment vertical="center"/>
    </xf>
    <xf numFmtId="0" fontId="101" fillId="0" borderId="18" applyFont="0" applyFill="0" applyAlignment="0" applyProtection="0">
      <alignment horizontal="center" vertical="center"/>
    </xf>
    <xf numFmtId="0" fontId="41" fillId="0" borderId="0"/>
    <xf numFmtId="233" fontId="2" fillId="0" borderId="19" applyBorder="0"/>
    <xf numFmtId="209" fontId="10" fillId="0" borderId="0" applyNumberFormat="0" applyFont="0" applyFill="0" applyBorder="0" applyProtection="0">
      <alignment horizontal="centerContinuous"/>
    </xf>
    <xf numFmtId="186" fontId="42" fillId="0" borderId="4">
      <alignment vertical="center"/>
    </xf>
    <xf numFmtId="3" fontId="99" fillId="0" borderId="7"/>
    <xf numFmtId="0" fontId="99" fillId="0" borderId="7"/>
    <xf numFmtId="3" fontId="99" fillId="0" borderId="20"/>
    <xf numFmtId="3" fontId="99" fillId="0" borderId="21"/>
    <xf numFmtId="0" fontId="102" fillId="0" borderId="7"/>
    <xf numFmtId="0" fontId="103" fillId="0" borderId="0">
      <alignment horizontal="center"/>
    </xf>
    <xf numFmtId="0" fontId="5" fillId="0" borderId="22">
      <alignment horizontal="center"/>
    </xf>
    <xf numFmtId="0" fontId="55" fillId="0" borderId="0" applyNumberFormat="0" applyFill="0" applyBorder="0" applyAlignment="0" applyProtection="0">
      <alignment vertical="center"/>
    </xf>
    <xf numFmtId="0" fontId="56" fillId="28" borderId="23" applyNumberFormat="0" applyAlignment="0" applyProtection="0">
      <alignment vertical="center"/>
    </xf>
    <xf numFmtId="0" fontId="52" fillId="0" borderId="24"/>
    <xf numFmtId="3" fontId="57" fillId="0" borderId="16" applyFill="0" applyBorder="0" applyProtection="0">
      <alignment vertical="center"/>
    </xf>
    <xf numFmtId="224" fontId="10" fillId="0" borderId="16" applyFill="0" applyBorder="0" applyProtection="0">
      <alignment vertical="center"/>
    </xf>
    <xf numFmtId="223" fontId="10" fillId="0" borderId="16" applyFill="0" applyBorder="0" applyProtection="0">
      <alignment vertical="center"/>
    </xf>
    <xf numFmtId="222" fontId="10" fillId="0" borderId="16" applyFill="0" applyBorder="0" applyProtection="0">
      <alignment vertical="center"/>
    </xf>
    <xf numFmtId="247" fontId="2" fillId="0" borderId="19"/>
    <xf numFmtId="0" fontId="2" fillId="0" borderId="19"/>
    <xf numFmtId="0" fontId="18" fillId="0" borderId="4">
      <alignment horizontal="center" vertical="center"/>
    </xf>
    <xf numFmtId="0" fontId="19" fillId="0" borderId="0" applyFont="0" applyFill="0" applyBorder="0" applyAlignment="0" applyProtection="0"/>
    <xf numFmtId="0" fontId="77" fillId="0" borderId="0"/>
    <xf numFmtId="0" fontId="36" fillId="0" borderId="0" applyFont="0" applyFill="0" applyBorder="0" applyAlignment="0" applyProtection="0"/>
    <xf numFmtId="199" fontId="2" fillId="0" borderId="0">
      <alignment vertical="center"/>
    </xf>
    <xf numFmtId="43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>
      <alignment vertical="center"/>
    </xf>
    <xf numFmtId="0" fontId="14" fillId="0" borderId="0"/>
    <xf numFmtId="176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76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76" fontId="10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76" fontId="10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207" fontId="10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207" fontId="10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76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76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76" fontId="10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76" fontId="10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207" fontId="10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207" fontId="10" fillId="0" borderId="0" applyFont="0" applyFill="0" applyBorder="0" applyAlignment="0" applyProtection="0"/>
    <xf numFmtId="176" fontId="2" fillId="0" borderId="0" applyFont="0" applyFill="0" applyBorder="0" applyAlignment="0" applyProtection="0"/>
    <xf numFmtId="176" fontId="10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207" fontId="10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76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76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76" fontId="10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76" fontId="10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207" fontId="10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207" fontId="10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9" fillId="0" borderId="25"/>
    <xf numFmtId="0" fontId="58" fillId="0" borderId="26" applyNumberFormat="0" applyFill="0" applyAlignment="0" applyProtection="0">
      <alignment vertical="center"/>
    </xf>
    <xf numFmtId="0" fontId="19" fillId="0" borderId="0" applyFont="0" applyFill="0" applyBorder="0" applyAlignment="0" applyProtection="0">
      <alignment horizontal="left"/>
      <protection locked="0"/>
    </xf>
    <xf numFmtId="0" fontId="19" fillId="0" borderId="0" applyFont="0" applyFill="0" applyBorder="0" applyAlignment="0" applyProtection="0">
      <alignment horizontal="left"/>
    </xf>
    <xf numFmtId="0" fontId="10" fillId="0" borderId="0" applyFont="0" applyFill="0" applyBorder="0" applyAlignment="0" applyProtection="0"/>
    <xf numFmtId="0" fontId="19" fillId="0" borderId="0" applyFont="0" applyFill="0" applyBorder="0" applyAlignment="0" applyProtection="0">
      <alignment horizontal="center"/>
    </xf>
    <xf numFmtId="0" fontId="104" fillId="0" borderId="7">
      <alignment vertical="center"/>
    </xf>
    <xf numFmtId="0" fontId="59" fillId="0" borderId="27" applyNumberFormat="0" applyFill="0" applyAlignment="0" applyProtection="0">
      <alignment vertical="center"/>
    </xf>
    <xf numFmtId="192" fontId="2" fillId="0" borderId="0" applyFont="0" applyFill="0" applyBorder="0" applyAlignment="0" applyProtection="0"/>
    <xf numFmtId="0" fontId="83" fillId="0" borderId="0" applyFont="0" applyFill="0" applyBorder="0" applyAlignment="0" applyProtection="0"/>
    <xf numFmtId="0" fontId="83" fillId="0" borderId="0" applyFont="0" applyFill="0" applyBorder="0" applyAlignment="0" applyProtection="0"/>
    <xf numFmtId="192" fontId="2" fillId="0" borderId="0" applyFont="0" applyFill="0" applyBorder="0" applyAlignment="0" applyProtection="0"/>
    <xf numFmtId="192" fontId="2" fillId="0" borderId="0" applyFont="0" applyFill="0" applyBorder="0" applyAlignment="0" applyProtection="0"/>
    <xf numFmtId="0" fontId="47" fillId="0" borderId="0">
      <alignment vertical="center"/>
    </xf>
    <xf numFmtId="0" fontId="84" fillId="0" borderId="0">
      <alignment horizontal="center" vertical="center"/>
    </xf>
    <xf numFmtId="0" fontId="98" fillId="0" borderId="28" applyFont="0" applyFill="0" applyBorder="0" applyAlignment="0" applyProtection="0">
      <alignment horizontal="left" vertical="center"/>
    </xf>
    <xf numFmtId="0" fontId="98" fillId="0" borderId="29" applyFont="0" applyFill="0" applyBorder="0" applyAlignment="0" applyProtection="0"/>
    <xf numFmtId="0" fontId="43" fillId="0" borderId="0" applyNumberFormat="0" applyBorder="0" applyAlignment="0">
      <alignment horizontal="centerContinuous" vertical="center"/>
    </xf>
    <xf numFmtId="41" fontId="2" fillId="0" borderId="0" applyFont="0" applyFill="0" applyBorder="0" applyAlignment="0" applyProtection="0"/>
    <xf numFmtId="0" fontId="60" fillId="7" borderId="13" applyNumberFormat="0" applyAlignment="0" applyProtection="0">
      <alignment vertical="center"/>
    </xf>
    <xf numFmtId="4" fontId="26" fillId="0" borderId="0">
      <protection locked="0"/>
    </xf>
    <xf numFmtId="3" fontId="20" fillId="0" borderId="0" applyFont="0" applyFill="0" applyBorder="0" applyAlignment="0" applyProtection="0"/>
    <xf numFmtId="0" fontId="52" fillId="0" borderId="0" applyFont="0" applyFill="0" applyBorder="0" applyAlignment="0" applyProtection="0">
      <alignment horizontal="right"/>
    </xf>
    <xf numFmtId="0" fontId="18" fillId="18" borderId="4" applyProtection="0">
      <alignment horizontal="center" vertical="center"/>
    </xf>
    <xf numFmtId="0" fontId="61" fillId="0" borderId="30" applyNumberFormat="0" applyFill="0" applyAlignment="0" applyProtection="0">
      <alignment vertical="center"/>
    </xf>
    <xf numFmtId="0" fontId="62" fillId="0" borderId="31" applyNumberFormat="0" applyFill="0" applyAlignment="0" applyProtection="0">
      <alignment vertical="center"/>
    </xf>
    <xf numFmtId="0" fontId="63" fillId="0" borderId="32" applyNumberFormat="0" applyFill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10" fillId="0" borderId="7">
      <alignment horizontal="distributed" vertical="center"/>
    </xf>
    <xf numFmtId="0" fontId="10" fillId="0" borderId="19">
      <alignment horizontal="distributed" vertical="top"/>
    </xf>
    <xf numFmtId="0" fontId="10" fillId="0" borderId="33">
      <alignment horizontal="distributed"/>
    </xf>
    <xf numFmtId="248" fontId="105" fillId="0" borderId="0">
      <alignment vertical="center"/>
    </xf>
    <xf numFmtId="0" fontId="64" fillId="4" borderId="0" applyNumberFormat="0" applyBorder="0" applyAlignment="0" applyProtection="0">
      <alignment vertical="center"/>
    </xf>
    <xf numFmtId="0" fontId="10" fillId="0" borderId="0"/>
    <xf numFmtId="0" fontId="19" fillId="0" borderId="34" applyFont="0" applyFill="0" applyBorder="0" applyAlignment="0" applyProtection="0">
      <alignment horizontal="center"/>
    </xf>
    <xf numFmtId="0" fontId="36" fillId="0" borderId="0" applyFont="0" applyFill="0" applyBorder="0" applyAlignment="0" applyProtection="0">
      <alignment horizontal="left"/>
    </xf>
    <xf numFmtId="249" fontId="98" fillId="0" borderId="0" applyFont="0" applyFill="0" applyBorder="0" applyAlignment="0" applyProtection="0">
      <alignment horizontal="center"/>
      <protection locked="0"/>
    </xf>
    <xf numFmtId="0" fontId="19" fillId="0" borderId="0" applyFont="0" applyFill="0" applyBorder="0" applyAlignment="0" applyProtection="0">
      <protection locked="0"/>
    </xf>
    <xf numFmtId="0" fontId="65" fillId="24" borderId="35" applyNumberFormat="0" applyAlignment="0" applyProtection="0">
      <alignment vertical="center"/>
    </xf>
    <xf numFmtId="0" fontId="52" fillId="0" borderId="0" applyFont="0" applyFill="0" applyBorder="0" applyAlignment="0" applyProtection="0"/>
    <xf numFmtId="0" fontId="18" fillId="0" borderId="4" applyFill="0" applyProtection="0">
      <alignment horizontal="center" vertical="center"/>
    </xf>
    <xf numFmtId="245" fontId="10" fillId="0" borderId="0">
      <protection locked="0"/>
    </xf>
    <xf numFmtId="250" fontId="78" fillId="0" borderId="0" applyFont="0" applyFill="0" applyBorder="0" applyAlignment="0" applyProtection="0">
      <alignment vertical="center"/>
    </xf>
    <xf numFmtId="0" fontId="10" fillId="0" borderId="0" applyFont="0" applyFill="0" applyBorder="0" applyAlignment="0" applyProtection="0"/>
    <xf numFmtId="245" fontId="10" fillId="0" borderId="0">
      <protection locked="0"/>
    </xf>
    <xf numFmtId="251" fontId="2" fillId="0" borderId="0" applyFont="0" applyFill="0" applyBorder="0" applyProtection="0">
      <alignment vertical="center"/>
    </xf>
    <xf numFmtId="176" fontId="10" fillId="0" borderId="7">
      <alignment horizontal="center" vertical="center"/>
    </xf>
    <xf numFmtId="41" fontId="1" fillId="0" borderId="0" applyFont="0" applyFill="0" applyBorder="0" applyAlignment="0" applyProtection="0"/>
    <xf numFmtId="0" fontId="52" fillId="0" borderId="0" applyFont="0" applyFill="0" applyBorder="0" applyAlignment="0" applyProtection="0"/>
    <xf numFmtId="193" fontId="10" fillId="17" borderId="0" applyFill="0" applyBorder="0" applyProtection="0">
      <alignment horizontal="right"/>
    </xf>
    <xf numFmtId="0" fontId="98" fillId="0" borderId="0" applyFont="0" applyFill="0" applyBorder="0" applyAlignment="0" applyProtection="0"/>
    <xf numFmtId="38" fontId="99" fillId="0" borderId="0" applyFont="0" applyFill="0" applyBorder="0" applyAlignment="0" applyProtection="0">
      <alignment vertical="center"/>
    </xf>
    <xf numFmtId="238" fontId="10" fillId="0" borderId="0" applyFont="0" applyFill="0" applyBorder="0" applyAlignment="0" applyProtection="0">
      <alignment vertical="center"/>
    </xf>
    <xf numFmtId="252" fontId="10" fillId="0" borderId="0" applyFont="0" applyFill="0" applyBorder="0" applyAlignment="0" applyProtection="0">
      <alignment vertical="center"/>
    </xf>
    <xf numFmtId="3" fontId="52" fillId="0" borderId="0" applyFont="0" applyFill="0" applyBorder="0" applyAlignment="0" applyProtection="0"/>
    <xf numFmtId="0" fontId="52" fillId="0" borderId="0" applyFont="0" applyFill="0" applyBorder="0" applyAlignment="0" applyProtection="0">
      <alignment horizontal="right"/>
    </xf>
    <xf numFmtId="0" fontId="106" fillId="0" borderId="34" applyFont="0" applyFill="0" applyBorder="0" applyAlignment="0" applyProtection="0">
      <alignment horizontal="right"/>
    </xf>
    <xf numFmtId="0" fontId="36" fillId="0" borderId="19" applyFont="0" applyFill="0" applyBorder="0" applyAlignment="0" applyProtection="0">
      <alignment horizontal="right"/>
    </xf>
    <xf numFmtId="0" fontId="10" fillId="0" borderId="14" applyFont="0" applyFill="0" applyBorder="0" applyAlignment="0" applyProtection="0">
      <alignment horizontal="center"/>
    </xf>
    <xf numFmtId="218" fontId="2" fillId="0" borderId="0" applyFont="0" applyFill="0" applyBorder="0" applyAlignment="0" applyProtection="0"/>
    <xf numFmtId="219" fontId="2" fillId="0" borderId="0" applyFont="0" applyFill="0" applyBorder="0" applyAlignment="0" applyProtection="0"/>
    <xf numFmtId="217" fontId="2" fillId="0" borderId="0" applyFont="0" applyFill="0" applyBorder="0" applyAlignment="0" applyProtection="0"/>
    <xf numFmtId="216" fontId="2" fillId="0" borderId="0" applyFont="0" applyFill="0" applyBorder="0" applyAlignment="0" applyProtection="0"/>
    <xf numFmtId="0" fontId="10" fillId="0" borderId="0" applyFont="0" applyFill="0" applyBorder="0" applyAlignment="0" applyProtection="0"/>
    <xf numFmtId="176" fontId="10" fillId="0" borderId="0" applyFont="0" applyFill="0" applyBorder="0" applyAlignment="0" applyProtection="0"/>
    <xf numFmtId="0" fontId="19" fillId="0" borderId="0" applyFont="0" applyFill="0" applyBorder="0" applyAlignment="0" applyProtection="0"/>
    <xf numFmtId="245" fontId="10" fillId="0" borderId="0">
      <protection locked="0"/>
    </xf>
    <xf numFmtId="245" fontId="10" fillId="0" borderId="0">
      <protection locked="0"/>
    </xf>
    <xf numFmtId="42" fontId="2" fillId="0" borderId="0" applyFont="0" applyFill="0" applyBorder="0" applyAlignment="0" applyProtection="0"/>
    <xf numFmtId="10" fontId="20" fillId="0" borderId="0" applyFont="0" applyFill="0" applyBorder="0" applyAlignment="0" applyProtection="0"/>
    <xf numFmtId="245" fontId="10" fillId="0" borderId="0">
      <protection locked="0"/>
    </xf>
    <xf numFmtId="0" fontId="107" fillId="0" borderId="0" applyNumberFormat="0" applyFill="0" applyBorder="0" applyAlignment="0" applyProtection="0">
      <alignment vertical="top"/>
      <protection locked="0"/>
    </xf>
    <xf numFmtId="0" fontId="85" fillId="0" borderId="0">
      <alignment vertical="top" wrapText="1"/>
      <protection locked="0"/>
    </xf>
    <xf numFmtId="0" fontId="85" fillId="0" borderId="0">
      <alignment vertical="top" wrapText="1"/>
      <protection locked="0"/>
    </xf>
    <xf numFmtId="0" fontId="85" fillId="0" borderId="0">
      <alignment vertical="top" wrapText="1"/>
      <protection locked="0"/>
    </xf>
    <xf numFmtId="0" fontId="136" fillId="0" borderId="0">
      <alignment vertical="center"/>
    </xf>
    <xf numFmtId="0" fontId="2" fillId="0" borderId="0"/>
    <xf numFmtId="0" fontId="85" fillId="0" borderId="0">
      <alignment vertical="top" wrapText="1"/>
      <protection locked="0"/>
    </xf>
    <xf numFmtId="0" fontId="85" fillId="0" borderId="0">
      <alignment vertical="top" wrapText="1"/>
      <protection locked="0"/>
    </xf>
    <xf numFmtId="0" fontId="85" fillId="0" borderId="0">
      <alignment vertical="top" wrapText="1"/>
      <protection locked="0"/>
    </xf>
    <xf numFmtId="0" fontId="85" fillId="0" borderId="0">
      <alignment vertical="top" wrapText="1"/>
      <protection locked="0"/>
    </xf>
    <xf numFmtId="0" fontId="85" fillId="0" borderId="0">
      <alignment vertical="top" wrapText="1"/>
      <protection locked="0"/>
    </xf>
    <xf numFmtId="0" fontId="85" fillId="0" borderId="0">
      <alignment vertical="top" wrapText="1"/>
      <protection locked="0"/>
    </xf>
    <xf numFmtId="0" fontId="85" fillId="0" borderId="0">
      <alignment vertical="top" wrapText="1"/>
      <protection locked="0"/>
    </xf>
    <xf numFmtId="0" fontId="2" fillId="0" borderId="0">
      <alignment vertical="center"/>
    </xf>
    <xf numFmtId="0" fontId="2" fillId="0" borderId="0"/>
    <xf numFmtId="0" fontId="2" fillId="0" borderId="0"/>
    <xf numFmtId="0" fontId="4" fillId="0" borderId="0"/>
    <xf numFmtId="0" fontId="10" fillId="0" borderId="4">
      <alignment vertical="center" wrapText="1"/>
    </xf>
    <xf numFmtId="0" fontId="2" fillId="0" borderId="7" applyNumberFormat="0" applyFill="0" applyProtection="0">
      <alignment vertical="center"/>
    </xf>
    <xf numFmtId="0" fontId="14" fillId="0" borderId="4">
      <alignment horizontal="center" vertical="center" wrapText="1"/>
    </xf>
    <xf numFmtId="0" fontId="26" fillId="0" borderId="6">
      <protection locked="0"/>
    </xf>
    <xf numFmtId="194" fontId="10" fillId="0" borderId="0">
      <protection locked="0"/>
    </xf>
    <xf numFmtId="196" fontId="2" fillId="0" borderId="0">
      <protection locked="0"/>
    </xf>
    <xf numFmtId="198" fontId="2" fillId="0" borderId="0">
      <protection locked="0"/>
    </xf>
    <xf numFmtId="176" fontId="10" fillId="0" borderId="36"/>
    <xf numFmtId="41" fontId="1" fillId="0" borderId="0" applyFont="0" applyFill="0" applyBorder="0" applyAlignment="0" applyProtection="0"/>
    <xf numFmtId="0" fontId="1" fillId="0" borderId="0"/>
    <xf numFmtId="0" fontId="1" fillId="0" borderId="0">
      <alignment vertical="center"/>
    </xf>
    <xf numFmtId="41" fontId="1" fillId="0" borderId="0" applyFont="0" applyFill="0" applyBorder="0" applyAlignment="0" applyProtection="0"/>
  </cellStyleXfs>
  <cellXfs count="254">
    <xf numFmtId="0" fontId="0" fillId="0" borderId="0" xfId="0"/>
    <xf numFmtId="0" fontId="78" fillId="0" borderId="18" xfId="3079" applyFont="1" applyBorder="1">
      <alignment vertical="center"/>
    </xf>
    <xf numFmtId="0" fontId="78" fillId="0" borderId="37" xfId="3079" applyFont="1" applyBorder="1">
      <alignment vertical="center"/>
    </xf>
    <xf numFmtId="0" fontId="78" fillId="0" borderId="29" xfId="3079" applyFont="1" applyBorder="1">
      <alignment vertical="center"/>
    </xf>
    <xf numFmtId="0" fontId="78" fillId="0" borderId="24" xfId="3079" applyFont="1" applyBorder="1">
      <alignment vertical="center"/>
    </xf>
    <xf numFmtId="0" fontId="78" fillId="0" borderId="0" xfId="3079" applyFont="1">
      <alignment vertical="center"/>
    </xf>
    <xf numFmtId="0" fontId="78" fillId="0" borderId="38" xfId="3079" applyFont="1" applyBorder="1">
      <alignment vertical="center"/>
    </xf>
    <xf numFmtId="0" fontId="78" fillId="0" borderId="39" xfId="3079" applyFont="1" applyBorder="1">
      <alignment vertical="center"/>
    </xf>
    <xf numFmtId="0" fontId="78" fillId="0" borderId="40" xfId="3079" applyFont="1" applyBorder="1">
      <alignment vertical="center"/>
    </xf>
    <xf numFmtId="0" fontId="78" fillId="0" borderId="28" xfId="3079" applyFont="1" applyBorder="1">
      <alignment vertical="center"/>
    </xf>
    <xf numFmtId="0" fontId="15" fillId="0" borderId="0" xfId="3079" applyFont="1">
      <alignment vertical="center"/>
    </xf>
    <xf numFmtId="0" fontId="78" fillId="0" borderId="24" xfId="0" applyFont="1" applyBorder="1" applyAlignment="1">
      <alignment horizontal="left" vertical="center" indent="1"/>
    </xf>
    <xf numFmtId="0" fontId="78" fillId="0" borderId="0" xfId="0" applyFont="1" applyAlignment="1">
      <alignment horizontal="left" vertical="center" indent="1"/>
    </xf>
    <xf numFmtId="0" fontId="78" fillId="0" borderId="24" xfId="0" applyFont="1" applyBorder="1" applyAlignment="1">
      <alignment vertical="center"/>
    </xf>
    <xf numFmtId="0" fontId="78" fillId="0" borderId="18" xfId="0" applyFont="1" applyBorder="1" applyAlignment="1">
      <alignment vertical="center"/>
    </xf>
    <xf numFmtId="0" fontId="78" fillId="0" borderId="37" xfId="0" applyFont="1" applyBorder="1" applyAlignment="1">
      <alignment vertical="center"/>
    </xf>
    <xf numFmtId="0" fontId="78" fillId="0" borderId="29" xfId="0" applyFont="1" applyBorder="1" applyAlignment="1">
      <alignment vertical="center"/>
    </xf>
    <xf numFmtId="0" fontId="78" fillId="0" borderId="0" xfId="0" applyFont="1" applyAlignment="1">
      <alignment vertical="center"/>
    </xf>
    <xf numFmtId="0" fontId="78" fillId="0" borderId="38" xfId="0" applyFont="1" applyBorder="1" applyAlignment="1">
      <alignment vertical="center"/>
    </xf>
    <xf numFmtId="0" fontId="78" fillId="0" borderId="39" xfId="0" applyFont="1" applyBorder="1" applyAlignment="1">
      <alignment vertical="center"/>
    </xf>
    <xf numFmtId="0" fontId="78" fillId="0" borderId="40" xfId="0" applyFont="1" applyBorder="1" applyAlignment="1">
      <alignment vertical="center"/>
    </xf>
    <xf numFmtId="0" fontId="78" fillId="0" borderId="28" xfId="0" applyFont="1" applyBorder="1" applyAlignment="1">
      <alignment vertical="center"/>
    </xf>
    <xf numFmtId="41" fontId="7" fillId="0" borderId="7" xfId="2505" applyFont="1" applyBorder="1" applyAlignment="1">
      <alignment vertical="center"/>
    </xf>
    <xf numFmtId="0" fontId="7" fillId="0" borderId="0" xfId="0" applyFont="1" applyAlignment="1">
      <alignment vertical="center"/>
    </xf>
    <xf numFmtId="0" fontId="7" fillId="0" borderId="0" xfId="0" applyFont="1" applyAlignment="1">
      <alignment horizontal="center" vertical="center"/>
    </xf>
    <xf numFmtId="3" fontId="7" fillId="0" borderId="7" xfId="2505" applyNumberFormat="1" applyFont="1" applyBorder="1" applyAlignment="1">
      <alignment vertical="center"/>
    </xf>
    <xf numFmtId="0" fontId="9" fillId="0" borderId="0" xfId="3081" applyFont="1" applyAlignment="1">
      <alignment vertical="center"/>
    </xf>
    <xf numFmtId="0" fontId="2" fillId="0" borderId="0" xfId="3081" applyAlignment="1">
      <alignment vertical="center"/>
    </xf>
    <xf numFmtId="0" fontId="2" fillId="0" borderId="0" xfId="3081"/>
    <xf numFmtId="183" fontId="11" fillId="0" borderId="0" xfId="0" applyNumberFormat="1" applyFont="1" applyAlignment="1">
      <alignment vertical="center"/>
    </xf>
    <xf numFmtId="0" fontId="12" fillId="0" borderId="0" xfId="0" applyFont="1" applyAlignment="1">
      <alignment vertical="center"/>
    </xf>
    <xf numFmtId="41" fontId="7" fillId="0" borderId="0" xfId="0" applyNumberFormat="1" applyFont="1" applyAlignment="1">
      <alignment vertical="center"/>
    </xf>
    <xf numFmtId="41" fontId="7" fillId="0" borderId="0" xfId="2505" applyFont="1" applyAlignment="1">
      <alignment vertical="center"/>
    </xf>
    <xf numFmtId="3" fontId="7" fillId="0" borderId="0" xfId="0" applyNumberFormat="1" applyFont="1" applyAlignment="1">
      <alignment vertical="center"/>
    </xf>
    <xf numFmtId="41" fontId="7" fillId="0" borderId="7" xfId="2505" applyFont="1" applyBorder="1" applyAlignment="1">
      <alignment horizontal="left" vertical="center" shrinkToFit="1"/>
    </xf>
    <xf numFmtId="41" fontId="7" fillId="0" borderId="7" xfId="2505" applyFont="1" applyBorder="1" applyAlignment="1">
      <alignment vertical="center" shrinkToFit="1"/>
    </xf>
    <xf numFmtId="41" fontId="7" fillId="0" borderId="7" xfId="0" applyNumberFormat="1" applyFont="1" applyBorder="1" applyAlignment="1">
      <alignment vertical="center"/>
    </xf>
    <xf numFmtId="185" fontId="7" fillId="0" borderId="7" xfId="2505" applyNumberFormat="1" applyFont="1" applyBorder="1" applyAlignment="1">
      <alignment vertical="center"/>
    </xf>
    <xf numFmtId="3" fontId="7" fillId="0" borderId="0" xfId="2505" applyNumberFormat="1" applyFont="1" applyAlignment="1">
      <alignment vertical="center"/>
    </xf>
    <xf numFmtId="0" fontId="79" fillId="0" borderId="0" xfId="3079" applyFont="1">
      <alignment vertical="center"/>
    </xf>
    <xf numFmtId="0" fontId="15" fillId="0" borderId="38" xfId="3079" applyFont="1" applyBorder="1">
      <alignment vertical="center"/>
    </xf>
    <xf numFmtId="0" fontId="15" fillId="0" borderId="24" xfId="3079" applyFont="1" applyBorder="1">
      <alignment vertical="center"/>
    </xf>
    <xf numFmtId="0" fontId="81" fillId="0" borderId="0" xfId="3079" applyFont="1" applyAlignment="1">
      <alignment horizontal="center"/>
    </xf>
    <xf numFmtId="0" fontId="16" fillId="0" borderId="0" xfId="3079" applyFont="1" applyAlignment="1">
      <alignment horizontal="center" vertical="center"/>
    </xf>
    <xf numFmtId="0" fontId="15" fillId="0" borderId="24" xfId="3079" applyFont="1" applyBorder="1" applyAlignment="1">
      <alignment vertical="top"/>
    </xf>
    <xf numFmtId="0" fontId="15" fillId="0" borderId="0" xfId="3079" applyFont="1" applyAlignment="1">
      <alignment horizontal="center" vertical="center"/>
    </xf>
    <xf numFmtId="0" fontId="78" fillId="0" borderId="28" xfId="0" applyFont="1" applyBorder="1" applyAlignment="1">
      <alignment horizontal="center" vertical="center"/>
    </xf>
    <xf numFmtId="0" fontId="78" fillId="0" borderId="7" xfId="0" applyFont="1" applyBorder="1" applyAlignment="1">
      <alignment horizontal="center" vertical="center"/>
    </xf>
    <xf numFmtId="0" fontId="78" fillId="0" borderId="38" xfId="0" applyFont="1" applyBorder="1" applyAlignment="1">
      <alignment horizontal="center" vertical="center"/>
    </xf>
    <xf numFmtId="237" fontId="80" fillId="0" borderId="0" xfId="0" applyNumberFormat="1" applyFont="1" applyAlignment="1">
      <alignment vertical="center"/>
    </xf>
    <xf numFmtId="237" fontId="80" fillId="0" borderId="24" xfId="0" applyNumberFormat="1" applyFont="1" applyBorder="1" applyAlignment="1">
      <alignment vertical="center"/>
    </xf>
    <xf numFmtId="0" fontId="79" fillId="0" borderId="0" xfId="0" applyFont="1" applyAlignment="1">
      <alignment vertical="center"/>
    </xf>
    <xf numFmtId="0" fontId="78" fillId="0" borderId="0" xfId="0" applyFont="1" applyAlignment="1">
      <alignment horizontal="center" vertical="center"/>
    </xf>
    <xf numFmtId="0" fontId="80" fillId="0" borderId="0" xfId="0" applyFont="1" applyAlignment="1">
      <alignment horizontal="left" vertical="center" indent="1"/>
    </xf>
    <xf numFmtId="0" fontId="78" fillId="0" borderId="29" xfId="0" applyFont="1" applyBorder="1" applyAlignment="1">
      <alignment horizontal="center" vertical="center"/>
    </xf>
    <xf numFmtId="41" fontId="12" fillId="0" borderId="0" xfId="2505" applyFont="1" applyAlignment="1">
      <alignment vertical="center"/>
    </xf>
    <xf numFmtId="0" fontId="6" fillId="0" borderId="0" xfId="0" applyFont="1" applyAlignment="1">
      <alignment vertical="center"/>
    </xf>
    <xf numFmtId="0" fontId="6" fillId="0" borderId="0" xfId="0" applyFont="1" applyAlignment="1">
      <alignment horizontal="center" vertical="center"/>
    </xf>
    <xf numFmtId="3" fontId="12" fillId="0" borderId="0" xfId="0" applyNumberFormat="1" applyFont="1" applyAlignment="1">
      <alignment vertical="center"/>
    </xf>
    <xf numFmtId="41" fontId="11" fillId="0" borderId="0" xfId="2505" applyFont="1" applyAlignment="1">
      <alignment vertical="center"/>
    </xf>
    <xf numFmtId="0" fontId="77" fillId="0" borderId="0" xfId="0" applyFont="1" applyAlignment="1">
      <alignment vertical="center"/>
    </xf>
    <xf numFmtId="0" fontId="78" fillId="0" borderId="0" xfId="0" applyFont="1" applyAlignment="1">
      <alignment vertical="center" shrinkToFit="1"/>
    </xf>
    <xf numFmtId="0" fontId="78" fillId="0" borderId="24" xfId="0" applyFont="1" applyBorder="1" applyAlignment="1">
      <alignment vertical="center" shrinkToFit="1"/>
    </xf>
    <xf numFmtId="209" fontId="78" fillId="0" borderId="7" xfId="0" applyNumberFormat="1" applyFont="1" applyBorder="1" applyAlignment="1">
      <alignment horizontal="center" vertical="center"/>
    </xf>
    <xf numFmtId="209" fontId="131" fillId="30" borderId="7" xfId="0" applyNumberFormat="1" applyFont="1" applyFill="1" applyBorder="1" applyAlignment="1">
      <alignment horizontal="centerContinuous" vertical="center"/>
    </xf>
    <xf numFmtId="209" fontId="77" fillId="0" borderId="0" xfId="0" applyNumberFormat="1" applyFont="1" applyAlignment="1">
      <alignment horizontal="centerContinuous" vertical="center"/>
    </xf>
    <xf numFmtId="0" fontId="78" fillId="0" borderId="0" xfId="0" applyFont="1" applyAlignment="1">
      <alignment horizontal="left" vertical="center" shrinkToFit="1"/>
    </xf>
    <xf numFmtId="0" fontId="78" fillId="0" borderId="24" xfId="0" applyFont="1" applyBorder="1" applyAlignment="1">
      <alignment horizontal="left" vertical="center" shrinkToFit="1"/>
    </xf>
    <xf numFmtId="209" fontId="131" fillId="0" borderId="7" xfId="0" applyNumberFormat="1" applyFont="1" applyBorder="1" applyAlignment="1">
      <alignment horizontal="centerContinuous" vertical="center"/>
    </xf>
    <xf numFmtId="0" fontId="77" fillId="0" borderId="0" xfId="0" applyFont="1" applyAlignment="1">
      <alignment horizontal="centerContinuous" vertical="center"/>
    </xf>
    <xf numFmtId="237" fontId="80" fillId="0" borderId="0" xfId="0" applyNumberFormat="1" applyFont="1" applyAlignment="1">
      <alignment horizontal="left" vertical="center" shrinkToFit="1"/>
    </xf>
    <xf numFmtId="237" fontId="80" fillId="0" borderId="0" xfId="0" applyNumberFormat="1" applyFont="1" applyAlignment="1">
      <alignment vertical="center" shrinkToFit="1"/>
    </xf>
    <xf numFmtId="237" fontId="80" fillId="0" borderId="24" xfId="0" applyNumberFormat="1" applyFont="1" applyBorder="1" applyAlignment="1">
      <alignment vertical="center" shrinkToFit="1"/>
    </xf>
    <xf numFmtId="209" fontId="131" fillId="0" borderId="0" xfId="0" applyNumberFormat="1" applyFont="1" applyAlignment="1">
      <alignment horizontal="centerContinuous" vertical="center"/>
    </xf>
    <xf numFmtId="0" fontId="77" fillId="0" borderId="0" xfId="0" applyFont="1" applyAlignment="1">
      <alignment horizontal="center" vertical="center"/>
    </xf>
    <xf numFmtId="0" fontId="131" fillId="0" borderId="7" xfId="0" applyFont="1" applyBorder="1" applyAlignment="1">
      <alignment horizontal="centerContinuous" vertical="center"/>
    </xf>
    <xf numFmtId="0" fontId="131" fillId="0" borderId="0" xfId="0" applyFont="1" applyAlignment="1">
      <alignment horizontal="centerContinuous" vertical="center"/>
    </xf>
    <xf numFmtId="0" fontId="77" fillId="19" borderId="0" xfId="0" applyFont="1" applyFill="1" applyAlignment="1">
      <alignment horizontal="centerContinuous" vertical="center"/>
    </xf>
    <xf numFmtId="237" fontId="78" fillId="0" borderId="0" xfId="0" applyNumberFormat="1" applyFont="1" applyAlignment="1">
      <alignment horizontal="left" vertical="center" shrinkToFit="1"/>
    </xf>
    <xf numFmtId="0" fontId="80" fillId="0" borderId="0" xfId="0" applyFont="1" applyAlignment="1">
      <alignment horizontal="left" vertical="center" shrinkToFit="1"/>
    </xf>
    <xf numFmtId="0" fontId="0" fillId="0" borderId="0" xfId="0" applyAlignment="1">
      <alignment vertical="center"/>
    </xf>
    <xf numFmtId="0" fontId="0" fillId="0" borderId="7" xfId="0" applyBorder="1" applyAlignment="1">
      <alignment horizontal="center" vertical="center"/>
    </xf>
    <xf numFmtId="0" fontId="0" fillId="0" borderId="7" xfId="0" applyBorder="1" applyAlignment="1">
      <alignment vertical="center"/>
    </xf>
    <xf numFmtId="0" fontId="0" fillId="0" borderId="2" xfId="0" applyBorder="1" applyAlignment="1">
      <alignment vertical="center"/>
    </xf>
    <xf numFmtId="0" fontId="0" fillId="0" borderId="10" xfId="0" applyBorder="1" applyAlignment="1">
      <alignment vertical="center"/>
    </xf>
    <xf numFmtId="0" fontId="0" fillId="0" borderId="41" xfId="0" applyBorder="1" applyAlignment="1">
      <alignment vertical="center"/>
    </xf>
    <xf numFmtId="0" fontId="0" fillId="0" borderId="0" xfId="0" applyAlignment="1">
      <alignment horizontal="center" vertical="center"/>
    </xf>
    <xf numFmtId="3" fontId="7" fillId="0" borderId="7" xfId="2505" applyNumberFormat="1" applyFont="1" applyBorder="1" applyAlignment="1">
      <alignment vertical="center" shrinkToFit="1"/>
    </xf>
    <xf numFmtId="41" fontId="133" fillId="0" borderId="7" xfId="2505" applyFont="1" applyBorder="1" applyAlignment="1">
      <alignment horizontal="left" vertical="center" shrinkToFit="1"/>
    </xf>
    <xf numFmtId="3" fontId="133" fillId="0" borderId="7" xfId="2505" applyNumberFormat="1" applyFont="1" applyBorder="1" applyAlignment="1">
      <alignment vertical="center"/>
    </xf>
    <xf numFmtId="0" fontId="134" fillId="0" borderId="0" xfId="0" applyFont="1" applyAlignment="1">
      <alignment vertical="center"/>
    </xf>
    <xf numFmtId="41" fontId="134" fillId="0" borderId="0" xfId="2505" applyFont="1" applyAlignment="1">
      <alignment vertical="center"/>
    </xf>
    <xf numFmtId="41" fontId="13" fillId="0" borderId="7" xfId="2505" applyFont="1" applyBorder="1" applyAlignment="1">
      <alignment vertical="center"/>
    </xf>
    <xf numFmtId="0" fontId="78" fillId="17" borderId="40" xfId="0" applyFont="1" applyFill="1" applyBorder="1" applyAlignment="1">
      <alignment vertical="center"/>
    </xf>
    <xf numFmtId="0" fontId="78" fillId="17" borderId="38" xfId="0" applyFont="1" applyFill="1" applyBorder="1" applyAlignment="1">
      <alignment vertical="center"/>
    </xf>
    <xf numFmtId="0" fontId="78" fillId="17" borderId="0" xfId="0" applyFont="1" applyFill="1" applyAlignment="1">
      <alignment vertical="center"/>
    </xf>
    <xf numFmtId="0" fontId="78" fillId="17" borderId="24" xfId="0" applyFont="1" applyFill="1" applyBorder="1" applyAlignment="1">
      <alignment vertical="center"/>
    </xf>
    <xf numFmtId="0" fontId="78" fillId="17" borderId="37" xfId="0" applyFont="1" applyFill="1" applyBorder="1" applyAlignment="1">
      <alignment vertical="center"/>
    </xf>
    <xf numFmtId="0" fontId="78" fillId="17" borderId="29" xfId="0" applyFont="1" applyFill="1" applyBorder="1" applyAlignment="1">
      <alignment vertical="center"/>
    </xf>
    <xf numFmtId="0" fontId="78" fillId="17" borderId="38" xfId="3079" applyFont="1" applyFill="1" applyBorder="1">
      <alignment vertical="center"/>
    </xf>
    <xf numFmtId="0" fontId="78" fillId="17" borderId="40" xfId="0" applyFont="1" applyFill="1" applyBorder="1" applyAlignment="1">
      <alignment horizontal="center" vertical="center"/>
    </xf>
    <xf numFmtId="0" fontId="78" fillId="17" borderId="37" xfId="0" applyFont="1" applyFill="1" applyBorder="1" applyAlignment="1">
      <alignment horizontal="center" vertical="center"/>
    </xf>
    <xf numFmtId="262" fontId="78" fillId="0" borderId="38" xfId="3079" applyNumberFormat="1" applyFont="1" applyBorder="1">
      <alignment vertical="center"/>
    </xf>
    <xf numFmtId="0" fontId="78" fillId="0" borderId="0" xfId="0" applyFont="1" applyAlignment="1">
      <alignment horizontal="left" vertical="center"/>
    </xf>
    <xf numFmtId="0" fontId="78" fillId="0" borderId="0" xfId="3079" applyFont="1" applyAlignment="1">
      <alignment horizontal="center" vertical="center"/>
    </xf>
    <xf numFmtId="0" fontId="78" fillId="17" borderId="0" xfId="3079" applyFont="1" applyFill="1">
      <alignment vertical="center"/>
    </xf>
    <xf numFmtId="0" fontId="78" fillId="17" borderId="0" xfId="0" applyFont="1" applyFill="1" applyAlignment="1">
      <alignment horizontal="center" vertical="center"/>
    </xf>
    <xf numFmtId="234" fontId="78" fillId="17" borderId="0" xfId="0" applyNumberFormat="1" applyFont="1" applyFill="1" applyAlignment="1">
      <alignment horizontal="center" vertical="center"/>
    </xf>
    <xf numFmtId="263" fontId="78" fillId="17" borderId="0" xfId="0" applyNumberFormat="1" applyFont="1" applyFill="1" applyAlignment="1">
      <alignment horizontal="center" vertical="center"/>
    </xf>
    <xf numFmtId="0" fontId="135" fillId="17" borderId="38" xfId="0" applyFont="1" applyFill="1" applyBorder="1" applyAlignment="1">
      <alignment vertical="center"/>
    </xf>
    <xf numFmtId="0" fontId="78" fillId="17" borderId="0" xfId="0" quotePrefix="1" applyFont="1" applyFill="1" applyAlignment="1">
      <alignment vertical="center"/>
    </xf>
    <xf numFmtId="0" fontId="78" fillId="17" borderId="24" xfId="0" quotePrefix="1" applyFont="1" applyFill="1" applyBorder="1" applyAlignment="1">
      <alignment vertical="center"/>
    </xf>
    <xf numFmtId="0" fontId="78" fillId="17" borderId="40" xfId="0" applyFont="1" applyFill="1" applyBorder="1" applyAlignment="1">
      <alignment vertical="center" textRotation="255"/>
    </xf>
    <xf numFmtId="0" fontId="78" fillId="17" borderId="0" xfId="0" applyFont="1" applyFill="1" applyAlignment="1">
      <alignment vertical="center" textRotation="255"/>
    </xf>
    <xf numFmtId="0" fontId="78" fillId="31" borderId="0" xfId="0" applyFont="1" applyFill="1" applyAlignment="1">
      <alignment vertical="center"/>
    </xf>
    <xf numFmtId="0" fontId="135" fillId="31" borderId="38" xfId="0" applyFont="1" applyFill="1" applyBorder="1" applyAlignment="1">
      <alignment vertical="center"/>
    </xf>
    <xf numFmtId="0" fontId="78" fillId="31" borderId="0" xfId="0" applyFont="1" applyFill="1" applyAlignment="1">
      <alignment horizontal="center" vertical="center"/>
    </xf>
    <xf numFmtId="0" fontId="78" fillId="31" borderId="0" xfId="0" quotePrefix="1" applyFont="1" applyFill="1" applyAlignment="1">
      <alignment vertical="center"/>
    </xf>
    <xf numFmtId="0" fontId="78" fillId="31" borderId="24" xfId="0" applyFont="1" applyFill="1" applyBorder="1" applyAlignment="1">
      <alignment vertical="center"/>
    </xf>
    <xf numFmtId="0" fontId="0" fillId="31" borderId="0" xfId="0" applyFill="1"/>
    <xf numFmtId="0" fontId="78" fillId="31" borderId="38" xfId="0" applyFont="1" applyFill="1" applyBorder="1" applyAlignment="1">
      <alignment vertical="center"/>
    </xf>
    <xf numFmtId="0" fontId="78" fillId="31" borderId="24" xfId="0" quotePrefix="1" applyFont="1" applyFill="1" applyBorder="1" applyAlignment="1">
      <alignment vertical="center"/>
    </xf>
    <xf numFmtId="0" fontId="78" fillId="31" borderId="40" xfId="0" applyFont="1" applyFill="1" applyBorder="1" applyAlignment="1">
      <alignment vertical="center" textRotation="255"/>
    </xf>
    <xf numFmtId="0" fontId="78" fillId="31" borderId="40" xfId="0" applyFont="1" applyFill="1" applyBorder="1" applyAlignment="1">
      <alignment horizontal="center" vertical="center"/>
    </xf>
    <xf numFmtId="0" fontId="78" fillId="31" borderId="40" xfId="0" applyFont="1" applyFill="1" applyBorder="1" applyAlignment="1">
      <alignment vertical="center"/>
    </xf>
    <xf numFmtId="0" fontId="78" fillId="31" borderId="0" xfId="0" applyFont="1" applyFill="1" applyAlignment="1">
      <alignment vertical="center" textRotation="255"/>
    </xf>
    <xf numFmtId="0" fontId="78" fillId="31" borderId="37" xfId="0" applyFont="1" applyFill="1" applyBorder="1" applyAlignment="1">
      <alignment vertical="center"/>
    </xf>
    <xf numFmtId="0" fontId="78" fillId="31" borderId="37" xfId="0" applyFont="1" applyFill="1" applyBorder="1" applyAlignment="1">
      <alignment horizontal="center" vertical="center"/>
    </xf>
    <xf numFmtId="234" fontId="78" fillId="31" borderId="0" xfId="0" applyNumberFormat="1" applyFont="1" applyFill="1" applyAlignment="1">
      <alignment horizontal="center" vertical="center"/>
    </xf>
    <xf numFmtId="0" fontId="0" fillId="31" borderId="40" xfId="0" applyFill="1" applyBorder="1"/>
    <xf numFmtId="0" fontId="0" fillId="31" borderId="37" xfId="0" applyFill="1" applyBorder="1"/>
    <xf numFmtId="0" fontId="135" fillId="31" borderId="0" xfId="0" applyFont="1" applyFill="1" applyAlignment="1">
      <alignment vertical="center"/>
    </xf>
    <xf numFmtId="0" fontId="78" fillId="31" borderId="0" xfId="0" applyFont="1" applyFill="1" applyAlignment="1">
      <alignment horizontal="left" vertical="center"/>
    </xf>
    <xf numFmtId="0" fontId="78" fillId="31" borderId="0" xfId="3079" applyFont="1" applyFill="1" applyAlignment="1">
      <alignment horizontal="left" vertical="center" indent="1"/>
    </xf>
    <xf numFmtId="0" fontId="138" fillId="31" borderId="0" xfId="0" applyFont="1" applyFill="1" applyAlignment="1">
      <alignment vertical="center" shrinkToFit="1"/>
    </xf>
    <xf numFmtId="0" fontId="80" fillId="31" borderId="0" xfId="0" applyFont="1" applyFill="1" applyAlignment="1">
      <alignment horizontal="left" vertical="center" indent="1"/>
    </xf>
    <xf numFmtId="0" fontId="0" fillId="31" borderId="28" xfId="0" applyFill="1" applyBorder="1"/>
    <xf numFmtId="0" fontId="0" fillId="31" borderId="39" xfId="0" applyFill="1" applyBorder="1"/>
    <xf numFmtId="0" fontId="0" fillId="31" borderId="18" xfId="0" applyFill="1" applyBorder="1"/>
    <xf numFmtId="0" fontId="0" fillId="31" borderId="38" xfId="0" applyFill="1" applyBorder="1"/>
    <xf numFmtId="0" fontId="0" fillId="31" borderId="24" xfId="0" applyFill="1" applyBorder="1"/>
    <xf numFmtId="0" fontId="0" fillId="31" borderId="29" xfId="0" applyFill="1" applyBorder="1"/>
    <xf numFmtId="262" fontId="78" fillId="31" borderId="38" xfId="3079" applyNumberFormat="1" applyFont="1" applyFill="1" applyBorder="1">
      <alignment vertical="center"/>
    </xf>
    <xf numFmtId="0" fontId="78" fillId="31" borderId="0" xfId="0" applyFont="1" applyFill="1" applyAlignment="1">
      <alignment horizontal="left" vertical="center" indent="1"/>
    </xf>
    <xf numFmtId="0" fontId="135" fillId="17" borderId="0" xfId="0" applyFont="1" applyFill="1" applyAlignment="1">
      <alignment vertical="center"/>
    </xf>
    <xf numFmtId="0" fontId="78" fillId="17" borderId="38" xfId="0" quotePrefix="1" applyFont="1" applyFill="1" applyBorder="1" applyAlignment="1">
      <alignment vertical="center"/>
    </xf>
    <xf numFmtId="0" fontId="7" fillId="0" borderId="7" xfId="0" applyFont="1" applyBorder="1" applyAlignment="1">
      <alignment horizontal="center" vertical="center" shrinkToFit="1"/>
    </xf>
    <xf numFmtId="0" fontId="1" fillId="0" borderId="0" xfId="0" applyFont="1" applyAlignment="1">
      <alignment vertical="center"/>
    </xf>
    <xf numFmtId="0" fontId="141" fillId="29" borderId="2" xfId="0" applyFont="1" applyFill="1" applyBorder="1" applyAlignment="1">
      <alignment horizontal="center" vertical="center"/>
    </xf>
    <xf numFmtId="267" fontId="142" fillId="0" borderId="28" xfId="0" applyNumberFormat="1" applyFont="1" applyBorder="1" applyAlignment="1">
      <alignment horizontal="center" vertical="center"/>
    </xf>
    <xf numFmtId="0" fontId="6" fillId="0" borderId="40" xfId="0" applyFont="1" applyBorder="1" applyAlignment="1">
      <alignment horizontal="center" vertical="center"/>
    </xf>
    <xf numFmtId="0" fontId="6" fillId="0" borderId="39" xfId="0" applyFont="1" applyBorder="1" applyAlignment="1">
      <alignment horizontal="center" vertical="center"/>
    </xf>
    <xf numFmtId="267" fontId="142" fillId="0" borderId="38" xfId="0" applyNumberFormat="1" applyFont="1" applyBorder="1" applyAlignment="1">
      <alignment horizontal="center" vertical="center"/>
    </xf>
    <xf numFmtId="0" fontId="6" fillId="0" borderId="24" xfId="0" applyFont="1" applyBorder="1" applyAlignment="1">
      <alignment horizontal="center" vertical="center"/>
    </xf>
    <xf numFmtId="0" fontId="6" fillId="0" borderId="38" xfId="0" applyFont="1" applyBorder="1" applyAlignment="1">
      <alignment horizontal="center" vertical="center"/>
    </xf>
    <xf numFmtId="268" fontId="6" fillId="0" borderId="0" xfId="0" applyNumberFormat="1" applyFont="1" applyAlignment="1">
      <alignment horizontal="center" vertical="center"/>
    </xf>
    <xf numFmtId="0" fontId="142" fillId="0" borderId="28" xfId="0" applyFont="1" applyBorder="1" applyAlignment="1">
      <alignment horizontal="center" vertical="center"/>
    </xf>
    <xf numFmtId="0" fontId="6" fillId="0" borderId="28" xfId="0" applyFont="1" applyBorder="1" applyAlignment="1">
      <alignment horizontal="center" vertical="center"/>
    </xf>
    <xf numFmtId="268" fontId="6" fillId="0" borderId="40" xfId="0" applyNumberFormat="1" applyFont="1" applyBorder="1" applyAlignment="1">
      <alignment horizontal="center" vertical="center"/>
    </xf>
    <xf numFmtId="0" fontId="6" fillId="0" borderId="38" xfId="0" applyFont="1" applyBorder="1" applyAlignment="1">
      <alignment vertical="center"/>
    </xf>
    <xf numFmtId="0" fontId="6" fillId="0" borderId="0" xfId="0" quotePrefix="1" applyFont="1" applyAlignment="1">
      <alignment horizontal="center" vertical="center"/>
    </xf>
    <xf numFmtId="0" fontId="6" fillId="0" borderId="38" xfId="0" applyFont="1" applyBorder="1" applyAlignment="1">
      <alignment horizontal="left" vertical="center" indent="1"/>
    </xf>
    <xf numFmtId="0" fontId="6" fillId="0" borderId="28" xfId="0" applyFont="1" applyBorder="1" applyAlignment="1">
      <alignment vertical="center"/>
    </xf>
    <xf numFmtId="3" fontId="3" fillId="0" borderId="0" xfId="3092" applyNumberFormat="1" applyFont="1" applyAlignment="1">
      <alignment horizontal="centerContinuous" vertical="center"/>
    </xf>
    <xf numFmtId="0" fontId="3" fillId="0" borderId="0" xfId="3092" applyFont="1" applyAlignment="1">
      <alignment horizontal="centerContinuous" vertical="center"/>
    </xf>
    <xf numFmtId="268" fontId="3" fillId="0" borderId="0" xfId="3092" applyNumberFormat="1" applyFont="1" applyAlignment="1">
      <alignment vertical="center"/>
    </xf>
    <xf numFmtId="269" fontId="3" fillId="0" borderId="0" xfId="3092" applyNumberFormat="1" applyFont="1" applyAlignment="1">
      <alignment horizontal="centerContinuous" vertical="center"/>
    </xf>
    <xf numFmtId="268" fontId="3" fillId="0" borderId="0" xfId="3092" applyNumberFormat="1" applyFont="1" applyAlignment="1">
      <alignment horizontal="centerContinuous" vertical="center"/>
    </xf>
    <xf numFmtId="0" fontId="3" fillId="0" borderId="0" xfId="0" applyFont="1" applyAlignment="1">
      <alignment horizontal="center" vertical="center"/>
    </xf>
    <xf numFmtId="268" fontId="3" fillId="0" borderId="0" xfId="3092" applyNumberFormat="1" applyFont="1" applyAlignment="1">
      <alignment horizontal="center" vertical="center"/>
    </xf>
    <xf numFmtId="268" fontId="6" fillId="0" borderId="0" xfId="0" applyNumberFormat="1" applyFont="1" applyAlignment="1">
      <alignment vertical="center"/>
    </xf>
    <xf numFmtId="0" fontId="6" fillId="0" borderId="29" xfId="0" applyFont="1" applyBorder="1" applyAlignment="1">
      <alignment vertical="center"/>
    </xf>
    <xf numFmtId="3" fontId="3" fillId="0" borderId="37" xfId="3092" applyNumberFormat="1" applyFont="1" applyBorder="1" applyAlignment="1">
      <alignment horizontal="centerContinuous" vertical="center"/>
    </xf>
    <xf numFmtId="270" fontId="3" fillId="0" borderId="37" xfId="3092" applyNumberFormat="1" applyFont="1" applyBorder="1" applyAlignment="1">
      <alignment horizontal="centerContinuous" vertical="center"/>
    </xf>
    <xf numFmtId="268" fontId="3" fillId="0" borderId="37" xfId="3092" applyNumberFormat="1" applyFont="1" applyBorder="1" applyAlignment="1">
      <alignment vertical="center"/>
    </xf>
    <xf numFmtId="269" fontId="3" fillId="0" borderId="37" xfId="3092" applyNumberFormat="1" applyFont="1" applyBorder="1" applyAlignment="1">
      <alignment horizontal="centerContinuous" vertical="center"/>
    </xf>
    <xf numFmtId="268" fontId="3" fillId="0" borderId="37" xfId="3092" applyNumberFormat="1" applyFont="1" applyBorder="1" applyAlignment="1">
      <alignment horizontal="centerContinuous" vertical="center"/>
    </xf>
    <xf numFmtId="268" fontId="77" fillId="0" borderId="37" xfId="3092" applyNumberFormat="1" applyFont="1" applyBorder="1" applyAlignment="1">
      <alignment vertical="center"/>
    </xf>
    <xf numFmtId="0" fontId="6" fillId="0" borderId="37" xfId="0" applyFont="1" applyBorder="1" applyAlignment="1">
      <alignment horizontal="center" vertical="center"/>
    </xf>
    <xf numFmtId="0" fontId="6" fillId="0" borderId="18" xfId="0" applyFont="1" applyBorder="1" applyAlignment="1">
      <alignment horizontal="center" vertical="center"/>
    </xf>
    <xf numFmtId="262" fontId="78" fillId="31" borderId="38" xfId="3093" applyNumberFormat="1" applyFont="1" applyFill="1" applyBorder="1">
      <alignment vertical="center"/>
    </xf>
    <xf numFmtId="0" fontId="78" fillId="31" borderId="0" xfId="3093" applyFont="1" applyFill="1" applyAlignment="1">
      <alignment horizontal="left" vertical="center" indent="1"/>
    </xf>
    <xf numFmtId="2" fontId="78" fillId="31" borderId="37" xfId="0" applyNumberFormat="1" applyFont="1" applyFill="1" applyBorder="1" applyAlignment="1">
      <alignment horizontal="center" vertical="center"/>
    </xf>
    <xf numFmtId="2" fontId="78" fillId="17" borderId="0" xfId="0" applyNumberFormat="1" applyFont="1" applyFill="1" applyAlignment="1">
      <alignment horizontal="center" vertical="center"/>
    </xf>
    <xf numFmtId="3" fontId="133" fillId="0" borderId="7" xfId="2505" applyNumberFormat="1" applyFont="1" applyBorder="1" applyAlignment="1">
      <alignment vertical="center" shrinkToFit="1"/>
    </xf>
    <xf numFmtId="0" fontId="133" fillId="0" borderId="7" xfId="0" applyFont="1" applyBorder="1" applyAlignment="1">
      <alignment horizontal="center" vertical="center" shrinkToFit="1"/>
    </xf>
    <xf numFmtId="41" fontId="139" fillId="0" borderId="7" xfId="2505" applyFont="1" applyBorder="1" applyAlignment="1">
      <alignment horizontal="left" vertical="center" shrinkToFit="1"/>
    </xf>
    <xf numFmtId="3" fontId="139" fillId="0" borderId="7" xfId="2505" applyNumberFormat="1" applyFont="1" applyBorder="1" applyAlignment="1">
      <alignment vertical="center"/>
    </xf>
    <xf numFmtId="3" fontId="139" fillId="0" borderId="7" xfId="2505" applyNumberFormat="1" applyFont="1" applyBorder="1" applyAlignment="1">
      <alignment vertical="center" shrinkToFit="1"/>
    </xf>
    <xf numFmtId="0" fontId="139" fillId="0" borderId="7" xfId="0" applyFont="1" applyBorder="1" applyAlignment="1">
      <alignment horizontal="center" vertical="center" shrinkToFit="1"/>
    </xf>
    <xf numFmtId="0" fontId="137" fillId="0" borderId="0" xfId="0" applyFont="1" applyAlignment="1">
      <alignment vertical="center"/>
    </xf>
    <xf numFmtId="41" fontId="137" fillId="0" borderId="0" xfId="2505" applyFont="1" applyAlignment="1">
      <alignment vertical="center"/>
    </xf>
    <xf numFmtId="3" fontId="11" fillId="0" borderId="7" xfId="0" applyNumberFormat="1" applyFont="1" applyBorder="1" applyAlignment="1">
      <alignment horizontal="center" vertical="center"/>
    </xf>
    <xf numFmtId="41" fontId="7" fillId="0" borderId="7" xfId="2505" applyFont="1" applyBorder="1" applyAlignment="1">
      <alignment horizontal="left" vertical="center"/>
    </xf>
    <xf numFmtId="3" fontId="7" fillId="0" borderId="7" xfId="2505" applyNumberFormat="1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76" fillId="0" borderId="0" xfId="3081" applyFont="1" applyAlignment="1">
      <alignment horizontal="center" vertical="center"/>
    </xf>
    <xf numFmtId="41" fontId="11" fillId="0" borderId="7" xfId="0" applyNumberFormat="1" applyFont="1" applyBorder="1" applyAlignment="1">
      <alignment horizontal="center" vertical="center"/>
    </xf>
    <xf numFmtId="183" fontId="11" fillId="0" borderId="7" xfId="0" applyNumberFormat="1" applyFont="1" applyBorder="1" applyAlignment="1">
      <alignment horizontal="center" vertical="center"/>
    </xf>
    <xf numFmtId="3" fontId="11" fillId="0" borderId="7" xfId="0" applyNumberFormat="1" applyFont="1" applyBorder="1" applyAlignment="1">
      <alignment horizontal="center" vertical="center"/>
    </xf>
    <xf numFmtId="3" fontId="7" fillId="0" borderId="7" xfId="2505" applyNumberFormat="1" applyFont="1" applyBorder="1" applyAlignment="1">
      <alignment horizontal="center" vertical="center"/>
    </xf>
    <xf numFmtId="0" fontId="78" fillId="31" borderId="44" xfId="0" applyFont="1" applyFill="1" applyBorder="1" applyAlignment="1">
      <alignment horizontal="center" vertical="center"/>
    </xf>
    <xf numFmtId="0" fontId="78" fillId="31" borderId="42" xfId="0" applyFont="1" applyFill="1" applyBorder="1" applyAlignment="1">
      <alignment horizontal="center" vertical="center"/>
    </xf>
    <xf numFmtId="0" fontId="78" fillId="31" borderId="0" xfId="0" applyFont="1" applyFill="1" applyAlignment="1">
      <alignment horizontal="center" vertical="center"/>
    </xf>
    <xf numFmtId="0" fontId="78" fillId="31" borderId="37" xfId="0" applyFont="1" applyFill="1" applyBorder="1" applyAlignment="1">
      <alignment horizontal="center" vertical="center"/>
    </xf>
    <xf numFmtId="0" fontId="78" fillId="31" borderId="44" xfId="0" applyFont="1" applyFill="1" applyBorder="1" applyAlignment="1">
      <alignment horizontal="left"/>
    </xf>
    <xf numFmtId="0" fontId="78" fillId="31" borderId="45" xfId="0" applyFont="1" applyFill="1" applyBorder="1" applyAlignment="1">
      <alignment horizontal="left"/>
    </xf>
    <xf numFmtId="0" fontId="78" fillId="31" borderId="42" xfId="0" quotePrefix="1" applyFont="1" applyFill="1" applyBorder="1" applyAlignment="1">
      <alignment horizontal="center"/>
    </xf>
    <xf numFmtId="0" fontId="78" fillId="31" borderId="42" xfId="0" applyFont="1" applyFill="1" applyBorder="1" applyAlignment="1">
      <alignment horizontal="center"/>
    </xf>
    <xf numFmtId="0" fontId="78" fillId="31" borderId="43" xfId="0" applyFont="1" applyFill="1" applyBorder="1" applyAlignment="1">
      <alignment horizontal="center"/>
    </xf>
    <xf numFmtId="0" fontId="78" fillId="31" borderId="0" xfId="0" applyFont="1" applyFill="1" applyAlignment="1">
      <alignment horizontal="left"/>
    </xf>
    <xf numFmtId="0" fontId="78" fillId="31" borderId="0" xfId="0" quotePrefix="1" applyFont="1" applyFill="1" applyAlignment="1">
      <alignment horizontal="center"/>
    </xf>
    <xf numFmtId="0" fontId="78" fillId="31" borderId="0" xfId="0" applyFont="1" applyFill="1" applyAlignment="1">
      <alignment horizontal="center"/>
    </xf>
    <xf numFmtId="0" fontId="78" fillId="17" borderId="0" xfId="0" applyFont="1" applyFill="1" applyAlignment="1">
      <alignment horizontal="center" vertical="center"/>
    </xf>
    <xf numFmtId="0" fontId="78" fillId="17" borderId="37" xfId="0" applyFont="1" applyFill="1" applyBorder="1" applyAlignment="1">
      <alignment horizontal="center" vertical="center"/>
    </xf>
    <xf numFmtId="0" fontId="78" fillId="17" borderId="44" xfId="0" applyFont="1" applyFill="1" applyBorder="1" applyAlignment="1">
      <alignment horizontal="center" vertical="center"/>
    </xf>
    <xf numFmtId="0" fontId="78" fillId="17" borderId="42" xfId="0" applyFont="1" applyFill="1" applyBorder="1" applyAlignment="1">
      <alignment horizontal="center" vertical="center"/>
    </xf>
    <xf numFmtId="0" fontId="78" fillId="31" borderId="28" xfId="0" applyFont="1" applyFill="1" applyBorder="1" applyAlignment="1">
      <alignment horizontal="left"/>
    </xf>
    <xf numFmtId="0" fontId="78" fillId="31" borderId="38" xfId="0" applyFont="1" applyFill="1" applyBorder="1" applyAlignment="1">
      <alignment horizontal="left"/>
    </xf>
    <xf numFmtId="0" fontId="78" fillId="31" borderId="29" xfId="0" applyFont="1" applyFill="1" applyBorder="1" applyAlignment="1">
      <alignment horizontal="left"/>
    </xf>
    <xf numFmtId="0" fontId="140" fillId="0" borderId="0" xfId="0" applyFont="1" applyAlignment="1">
      <alignment horizontal="center" vertical="center"/>
    </xf>
    <xf numFmtId="0" fontId="141" fillId="29" borderId="2" xfId="0" applyFont="1" applyFill="1" applyBorder="1" applyAlignment="1">
      <alignment horizontal="center" vertical="center"/>
    </xf>
    <xf numFmtId="0" fontId="141" fillId="29" borderId="10" xfId="0" applyFont="1" applyFill="1" applyBorder="1" applyAlignment="1">
      <alignment horizontal="center" vertical="center"/>
    </xf>
    <xf numFmtId="0" fontId="141" fillId="29" borderId="41" xfId="0" applyFont="1" applyFill="1" applyBorder="1" applyAlignment="1">
      <alignment horizontal="center" vertical="center"/>
    </xf>
    <xf numFmtId="0" fontId="6" fillId="0" borderId="28" xfId="0" applyFont="1" applyBorder="1" applyAlignment="1">
      <alignment horizontal="center" vertical="center"/>
    </xf>
    <xf numFmtId="0" fontId="6" fillId="0" borderId="39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268" fontId="6" fillId="0" borderId="0" xfId="0" applyNumberFormat="1" applyFont="1" applyAlignment="1">
      <alignment horizontal="center" vertical="center"/>
    </xf>
    <xf numFmtId="268" fontId="6" fillId="0" borderId="0" xfId="0" quotePrefix="1" applyNumberFormat="1" applyFont="1" applyAlignment="1">
      <alignment horizontal="center" vertical="center"/>
    </xf>
    <xf numFmtId="0" fontId="6" fillId="0" borderId="0" xfId="0" quotePrefix="1" applyFont="1" applyAlignment="1">
      <alignment horizontal="center" vertical="center"/>
    </xf>
    <xf numFmtId="268" fontId="3" fillId="0" borderId="0" xfId="3092" applyNumberFormat="1" applyFont="1" applyAlignment="1">
      <alignment horizontal="center" vertical="center"/>
    </xf>
    <xf numFmtId="0" fontId="3" fillId="0" borderId="37" xfId="3092" applyFont="1" applyBorder="1" applyAlignment="1">
      <alignment horizontal="center" vertical="center"/>
    </xf>
    <xf numFmtId="0" fontId="15" fillId="0" borderId="0" xfId="3079" applyFont="1">
      <alignment vertical="center"/>
    </xf>
    <xf numFmtId="0" fontId="78" fillId="17" borderId="42" xfId="0" quotePrefix="1" applyFont="1" applyFill="1" applyBorder="1" applyAlignment="1">
      <alignment horizontal="center"/>
    </xf>
    <xf numFmtId="0" fontId="78" fillId="17" borderId="42" xfId="0" applyFont="1" applyFill="1" applyBorder="1" applyAlignment="1">
      <alignment horizontal="center"/>
    </xf>
    <xf numFmtId="0" fontId="78" fillId="17" borderId="43" xfId="0" applyFont="1" applyFill="1" applyBorder="1" applyAlignment="1">
      <alignment horizontal="center"/>
    </xf>
    <xf numFmtId="0" fontId="78" fillId="17" borderId="44" xfId="0" applyFont="1" applyFill="1" applyBorder="1" applyAlignment="1">
      <alignment horizontal="left"/>
    </xf>
    <xf numFmtId="0" fontId="78" fillId="17" borderId="45" xfId="0" applyFont="1" applyFill="1" applyBorder="1" applyAlignment="1">
      <alignment horizontal="left"/>
    </xf>
    <xf numFmtId="0" fontId="132" fillId="0" borderId="0" xfId="0" applyFont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78" fillId="0" borderId="37" xfId="0" applyFont="1" applyBorder="1" applyAlignment="1">
      <alignment horizontal="left" vertical="center" shrinkToFit="1"/>
    </xf>
    <xf numFmtId="0" fontId="78" fillId="0" borderId="18" xfId="0" applyFont="1" applyBorder="1" applyAlignment="1">
      <alignment horizontal="left" vertical="center" shrinkToFit="1"/>
    </xf>
    <xf numFmtId="0" fontId="78" fillId="0" borderId="0" xfId="0" applyFont="1" applyAlignment="1">
      <alignment vertical="center" shrinkToFit="1"/>
    </xf>
    <xf numFmtId="0" fontId="78" fillId="0" borderId="24" xfId="0" applyFont="1" applyBorder="1" applyAlignment="1">
      <alignment vertical="center" shrinkToFit="1"/>
    </xf>
    <xf numFmtId="0" fontId="78" fillId="0" borderId="0" xfId="0" applyFont="1" applyAlignment="1">
      <alignment horizontal="left" vertical="center" shrinkToFit="1"/>
    </xf>
    <xf numFmtId="0" fontId="78" fillId="0" borderId="24" xfId="0" applyFont="1" applyBorder="1" applyAlignment="1">
      <alignment horizontal="left" vertical="center" shrinkToFit="1"/>
    </xf>
    <xf numFmtId="0" fontId="78" fillId="0" borderId="0" xfId="0" applyFont="1" applyAlignment="1">
      <alignment horizontal="center" vertical="center" shrinkToFit="1"/>
    </xf>
    <xf numFmtId="41" fontId="143" fillId="0" borderId="37" xfId="0" applyNumberFormat="1" applyFont="1" applyBorder="1" applyAlignment="1">
      <alignment horizontal="center" vertical="center"/>
    </xf>
    <xf numFmtId="41" fontId="143" fillId="0" borderId="0" xfId="0" applyNumberFormat="1" applyFont="1" applyBorder="1" applyAlignment="1">
      <alignment horizontal="center" vertical="center"/>
    </xf>
    <xf numFmtId="41" fontId="144" fillId="0" borderId="37" xfId="0" applyNumberFormat="1" applyFont="1" applyBorder="1" applyAlignment="1">
      <alignment horizontal="left" vertical="center"/>
    </xf>
    <xf numFmtId="3" fontId="7" fillId="0" borderId="7" xfId="2504" applyNumberFormat="1" applyFont="1" applyBorder="1" applyAlignment="1">
      <alignment horizontal="left" vertical="center" indent="1"/>
    </xf>
    <xf numFmtId="3" fontId="7" fillId="0" borderId="7" xfId="2504" applyNumberFormat="1" applyFont="1" applyBorder="1" applyAlignment="1">
      <alignment horizontal="center" vertical="center" wrapText="1"/>
    </xf>
    <xf numFmtId="0" fontId="7" fillId="0" borderId="7" xfId="3082" applyFont="1" applyBorder="1" applyAlignment="1">
      <alignment horizontal="center" vertical="center"/>
    </xf>
  </cellXfs>
  <cellStyles count="3095">
    <cellStyle name="          _x000d__x000a_386grabber=vga.3gr_x000d__x000a_" xfId="1"/>
    <cellStyle name="&quot;" xfId="2"/>
    <cellStyle name="&quot;큰제목&quot;" xfId="3"/>
    <cellStyle name="#" xfId="4"/>
    <cellStyle name="#,##0" xfId="5"/>
    <cellStyle name="#,##0.0" xfId="6"/>
    <cellStyle name="#,##0.00" xfId="7"/>
    <cellStyle name="#,##0.000" xfId="8"/>
    <cellStyle name="_x0004__x0004__x0019__x001b__x0004_$_x0010__x0010__x0008__x0001_" xfId="9"/>
    <cellStyle name="(△콤마)" xfId="10"/>
    <cellStyle name="(백분율)" xfId="11"/>
    <cellStyle name="(콤마)" xfId="12"/>
    <cellStyle name=";;;" xfId="13"/>
    <cellStyle name="??&amp;O?&amp;H?_x0008__x000f__x0007_?_x0007__x0001__x0001_" xfId="14"/>
    <cellStyle name="??&amp;O?&amp;H?_x0008_??_x0007__x0001__x0001_" xfId="15"/>
    <cellStyle name="??&amp;쏗?뷐9_x0008__x0011__x0007_?_x0007__x0001__x0001_" xfId="16"/>
    <cellStyle name="?W?_laroux" xfId="17"/>
    <cellStyle name="_(01-14)광양항인건비" xfId="18"/>
    <cellStyle name="_(표준품셈원가계산)-예제" xfId="19"/>
    <cellStyle name="_00 단가산출서 9호선,공항,공용" xfId="20"/>
    <cellStyle name="_004 - 환경기초 민간위탁(공동오수-개별오수-하수관로) " xfId="21"/>
    <cellStyle name="_004 - 환경기초 민간위탁(공동오수-개별오수-하수관로) _(제조)용인고등학교" xfId="22"/>
    <cellStyle name="_004 - 환경기초 민간위탁(공동오수-개별오수-하수관로) _(제조)용인고등학교_동래여고 다목적강당 무대기계-변경전후" xfId="23"/>
    <cellStyle name="_004 - 환경기초 민간위탁(공동오수-개별오수-하수관로) _2-(제조)성심정보고_방송장치" xfId="24"/>
    <cellStyle name="_004 - 환경기초 민간위탁(공동오수-개별오수-하수관로) _용인고 다목적강당 무대기계-착수" xfId="25"/>
    <cellStyle name="_004 - 환경기초 민간위탁(공동오수-개별오수-하수관로) _용인고 다목적강당 무대기계-착수_동래여고 다목적강당 무대기계-변경전후" xfId="26"/>
    <cellStyle name="_01~02 1-1A,1B 구간 공사용 임시전력공사 내역서" xfId="27"/>
    <cellStyle name="_01-가로등(삼성상용차)" xfId="28"/>
    <cellStyle name="_01-가로등(수성못오거리)" xfId="29"/>
    <cellStyle name="_01-가로등(신암로)" xfId="30"/>
    <cellStyle name="_01-공원등" xfId="31"/>
    <cellStyle name="_01-도급성서이곡운동장0316" xfId="32"/>
    <cellStyle name="_01-신호기(도촌삼거리)" xfId="33"/>
    <cellStyle name="_03-신호등(삼성상용차)" xfId="34"/>
    <cellStyle name="_070122마산창원하수처리장_(전기)" xfId="35"/>
    <cellStyle name="_0803" xfId="36"/>
    <cellStyle name="_1.전기내역서(0928)(1차분)" xfId="37"/>
    <cellStyle name="_101-대구제일중(전기-고압)" xfId="38"/>
    <cellStyle name="_101-수성중(전기-고압)-11" xfId="39"/>
    <cellStyle name="_11-방송내역서" xfId="40"/>
    <cellStyle name="_1차1회변경" xfId="41"/>
    <cellStyle name="_1차1회변경_예정공정표" xfId="42"/>
    <cellStyle name="_2.통신내역서" xfId="43"/>
    <cellStyle name="_2.통신내역서(0928)(1차분)" xfId="44"/>
    <cellStyle name="_2002년 환경기초 민간위탁(2003년 물가상승적용) " xfId="45"/>
    <cellStyle name="_2002년 환경기초 민간위탁(2003년 물가상승적용) _(제조)용인고등학교" xfId="46"/>
    <cellStyle name="_2002년 환경기초 민간위탁(2003년 물가상승적용) _(제조)용인고등학교_동래여고 다목적강당 무대기계-변경전후" xfId="47"/>
    <cellStyle name="_2002년 환경기초 민간위탁(2003년 물가상승적용) _2-(제조)성심정보고_방송장치" xfId="48"/>
    <cellStyle name="_2002년 환경기초 민간위탁(2003년 물가상승적용) _용인고 다목적강당 무대기계-착수" xfId="49"/>
    <cellStyle name="_2002년 환경기초 민간위탁(2003년 물가상승적용) _용인고 다목적강당 무대기계-착수_동래여고 다목적강당 무대기계-변경전후" xfId="50"/>
    <cellStyle name="_3-2(1).다사초소방기계내역서" xfId="51"/>
    <cellStyle name="_4.단가대비표" xfId="52"/>
    <cellStyle name="_Book1" xfId="53"/>
    <cellStyle name="_Virus" xfId="54"/>
    <cellStyle name="_가(내역서)기본형식" xfId="55"/>
    <cellStyle name="_가로등3차공사전체분" xfId="56"/>
    <cellStyle name="_가로등3차공사전체분_내역서,공량(어린이회관)-1" xfId="57"/>
    <cellStyle name="_가로등3차공사전체분_전기내역서" xfId="58"/>
    <cellStyle name="_가로등도급내역서" xfId="59"/>
    <cellStyle name="_감포축구장" xfId="60"/>
    <cellStyle name="_갑지" xfId="61"/>
    <cellStyle name="_갑지(1221)" xfId="62"/>
    <cellStyle name="_갑지(총)" xfId="63"/>
    <cellStyle name="_강과장(Fronnix,설계가1126)" xfId="64"/>
    <cellStyle name="_강내투찰내역서-x" xfId="65"/>
    <cellStyle name="_강내투찰내역서-x_예정공정표" xfId="66"/>
    <cellStyle name="_강내투찰내역서-x_왜관-태평건설" xfId="67"/>
    <cellStyle name="_강내투찰내역서-x_왜관-태평건설_예정공정표" xfId="68"/>
    <cellStyle name="_개요" xfId="69"/>
    <cellStyle name="_개요(봉림)-참고용" xfId="70"/>
    <cellStyle name="_개요(봉림)-최종" xfId="71"/>
    <cellStyle name="_개요(주안-인천)" xfId="72"/>
    <cellStyle name="_건축내역" xfId="73"/>
    <cellStyle name="_검사수수료" xfId="74"/>
    <cellStyle name="_견적서(1014)" xfId="75"/>
    <cellStyle name="_견적서-0213-CACC" xfId="76"/>
    <cellStyle name="_견적서-제출용0325-서울시" xfId="77"/>
    <cellStyle name="_경북031002" xfId="78"/>
    <cellStyle name="_경북고 외 3교 장애인 편의시설 전기내역(화장실)" xfId="79"/>
    <cellStyle name="_경상북도생물건강산업-설계변경(제1회)내역서" xfId="80"/>
    <cellStyle name="_경상중학교교육환경개선 정보통신공사" xfId="81"/>
    <cellStyle name="_경주축구공원-전기0116" xfId="82"/>
    <cellStyle name="_고산투찰" xfId="83"/>
    <cellStyle name="_관급내역서" xfId="84"/>
    <cellStyle name="_관급내역서(1)" xfId="85"/>
    <cellStyle name="_광릉투찰" xfId="86"/>
    <cellStyle name="_광릉투찰_예정공정표" xfId="87"/>
    <cellStyle name="_광릉투찰_왜관-태평건설" xfId="88"/>
    <cellStyle name="_광릉투찰_왜관-태평건설_예정공정표" xfId="89"/>
    <cellStyle name="_구문소철암투찰" xfId="90"/>
    <cellStyle name="_구문소철암투찰_광릉투찰" xfId="91"/>
    <cellStyle name="_구문소철암투찰_광릉투찰_예정공정표" xfId="92"/>
    <cellStyle name="_구문소철암투찰_광릉투찰_왜관-태평건설" xfId="93"/>
    <cellStyle name="_구문소철암투찰_광릉투찰_왜관-태평건설_예정공정표" xfId="94"/>
    <cellStyle name="_구문소철암투찰_무창투찰" xfId="95"/>
    <cellStyle name="_구문소철암투찰_무창투찰_예정공정표" xfId="96"/>
    <cellStyle name="_구문소철암투찰_예정공정표" xfId="97"/>
    <cellStyle name="_구문소철암투찰_왜관-태평건설" xfId="98"/>
    <cellStyle name="_구문소철암투찰_왜관-태평건설_예정공정표" xfId="99"/>
    <cellStyle name="_구미중학교내역서-1" xfId="100"/>
    <cellStyle name="_국도23호선영암연소지구내역서" xfId="101"/>
    <cellStyle name="_국도38호선통리지구내역서" xfId="102"/>
    <cellStyle name="_국도42호선여량지구오르막차로" xfId="103"/>
    <cellStyle name="_군위내역서(A동)" xfId="104"/>
    <cellStyle name="_근로자 복지관(전기)-830납품" xfId="105"/>
    <cellStyle name="_금천청소년수련관(토목林)" xfId="106"/>
    <cellStyle name="_급식소 소방내역서" xfId="107"/>
    <cellStyle name="_기초공사일위대가(최종)" xfId="108"/>
    <cellStyle name="_김포ER(세종)" xfId="109"/>
    <cellStyle name="_내역(991895-7)" xfId="110"/>
    <cellStyle name="_내역(991895-7)-01" xfId="111"/>
    <cellStyle name="_내역(991895-7)-12-3일작업" xfId="112"/>
    <cellStyle name="_내역서" xfId="113"/>
    <cellStyle name="_내역서,공량(동산병원)" xfId="114"/>
    <cellStyle name="_내역서,공량(어린이회관)-1" xfId="115"/>
    <cellStyle name="_내역서+개요(월배통신)" xfId="116"/>
    <cellStyle name="_내역서+개요(전기)-6.7(최종)" xfId="117"/>
    <cellStyle name="_내역서+개요(통신)" xfId="118"/>
    <cellStyle name="_내역서및설계서" xfId="119"/>
    <cellStyle name="_노후창호개체공사" xfId="120"/>
    <cellStyle name="_논공남리내역서" xfId="121"/>
    <cellStyle name="_농소투찰(32152)" xfId="122"/>
    <cellStyle name="_농소투찰(32152)_예정공정표" xfId="123"/>
    <cellStyle name="_농소투찰(32152)_왜관-태평건설" xfId="124"/>
    <cellStyle name="_농소투찰(32152)_왜관-태평건설_예정공정표" xfId="125"/>
    <cellStyle name="_다목적강당(2.1)" xfId="126"/>
    <cellStyle name="_다사초보험료정산서" xfId="127"/>
    <cellStyle name="_다산2지방산업단지(신호등)" xfId="128"/>
    <cellStyle name="_단가대비(8월)" xfId="129"/>
    <cellStyle name="_단양내역서" xfId="130"/>
    <cellStyle name="_달성군 청소녕 수련관 신축공사(일상감사후전체분)" xfId="131"/>
    <cellStyle name="_달성군청소년(전기)-1-최종" xfId="132"/>
    <cellStyle name="_대곡이설(투찰)" xfId="133"/>
    <cellStyle name="_대곡이설(투찰)_1" xfId="134"/>
    <cellStyle name="_대곡이설(투찰)_1_경찰서-터미널간도로(투찰)②" xfId="135"/>
    <cellStyle name="_대곡이설(투찰)_1_경찰서-터미널간도로(투찰)②_마현생창(동양고속)" xfId="136"/>
    <cellStyle name="_대곡이설(투찰)_1_경찰서-터미널간도로(투찰)②_마현생창(동양고속)_예정공정표" xfId="137"/>
    <cellStyle name="_대곡이설(투찰)_1_경찰서-터미널간도로(투찰)②_마현생창(동양고속)_왜관-태평건설" xfId="138"/>
    <cellStyle name="_대곡이설(투찰)_1_경찰서-터미널간도로(투찰)②_마현생창(동양고속)_왜관-태평건설_예정공정표" xfId="139"/>
    <cellStyle name="_대곡이설(투찰)_1_경찰서-터미널간도로(투찰)②_예정공정표" xfId="140"/>
    <cellStyle name="_대곡이설(투찰)_1_경찰서-터미널간도로(투찰)②_왜관-태평건설" xfId="141"/>
    <cellStyle name="_대곡이설(투찰)_1_경찰서-터미널간도로(투찰)②_왜관-태평건설_예정공정표" xfId="142"/>
    <cellStyle name="_대곡이설(투찰)_1_마현생창(동양고속)" xfId="143"/>
    <cellStyle name="_대곡이설(투찰)_1_마현생창(동양고속)_예정공정표" xfId="144"/>
    <cellStyle name="_대곡이설(투찰)_1_마현생창(동양고속)_왜관-태평건설" xfId="145"/>
    <cellStyle name="_대곡이설(투찰)_1_마현생창(동양고속)_왜관-태평건설_예정공정표" xfId="146"/>
    <cellStyle name="_대곡이설(투찰)_1_봉무지방산업단지도로(투찰)②" xfId="147"/>
    <cellStyle name="_대곡이설(투찰)_1_봉무지방산업단지도로(투찰)②_마현생창(동양고속)" xfId="148"/>
    <cellStyle name="_대곡이설(투찰)_1_봉무지방산업단지도로(투찰)②_마현생창(동양고속)_예정공정표" xfId="149"/>
    <cellStyle name="_대곡이설(투찰)_1_봉무지방산업단지도로(투찰)②_마현생창(동양고속)_왜관-태평건설" xfId="150"/>
    <cellStyle name="_대곡이설(투찰)_1_봉무지방산업단지도로(투찰)②_마현생창(동양고속)_왜관-태평건설_예정공정표" xfId="151"/>
    <cellStyle name="_대곡이설(투찰)_1_봉무지방산업단지도로(투찰)②_예정공정표" xfId="152"/>
    <cellStyle name="_대곡이설(투찰)_1_봉무지방산업단지도로(투찰)②_왜관-태평건설" xfId="153"/>
    <cellStyle name="_대곡이설(투찰)_1_봉무지방산업단지도로(투찰)②_왜관-태평건설_예정공정표" xfId="154"/>
    <cellStyle name="_대곡이설(투찰)_1_봉무지방산업단지도로(투찰)②+0.250%" xfId="155"/>
    <cellStyle name="_대곡이설(투찰)_1_봉무지방산업단지도로(투찰)②+0.250%_마현생창(동양고속)" xfId="156"/>
    <cellStyle name="_대곡이설(투찰)_1_봉무지방산업단지도로(투찰)②+0.250%_마현생창(동양고속)_예정공정표" xfId="157"/>
    <cellStyle name="_대곡이설(투찰)_1_봉무지방산업단지도로(투찰)②+0.250%_마현생창(동양고속)_왜관-태평건설" xfId="158"/>
    <cellStyle name="_대곡이설(투찰)_1_봉무지방산업단지도로(투찰)②+0.250%_마현생창(동양고속)_왜관-태평건설_예정공정표" xfId="159"/>
    <cellStyle name="_대곡이설(투찰)_1_봉무지방산업단지도로(투찰)②+0.250%_예정공정표" xfId="160"/>
    <cellStyle name="_대곡이설(투찰)_1_봉무지방산업단지도로(투찰)②+0.250%_왜관-태평건설" xfId="161"/>
    <cellStyle name="_대곡이설(투찰)_1_봉무지방산업단지도로(투찰)②+0.250%_왜관-태평건설_예정공정표" xfId="162"/>
    <cellStyle name="_대곡이설(투찰)_1_예정공정표" xfId="163"/>
    <cellStyle name="_대곡이설(투찰)_1_왜관-태평건설" xfId="164"/>
    <cellStyle name="_대곡이설(투찰)_1_왜관-태평건설_예정공정표" xfId="165"/>
    <cellStyle name="_대곡이설(투찰)_1_합덕-신례원(2공구)투찰" xfId="166"/>
    <cellStyle name="_대곡이설(투찰)_1_합덕-신례원(2공구)투찰_경찰서-터미널간도로(투찰)②" xfId="167"/>
    <cellStyle name="_대곡이설(투찰)_1_합덕-신례원(2공구)투찰_경찰서-터미널간도로(투찰)②_마현생창(동양고속)" xfId="168"/>
    <cellStyle name="_대곡이설(투찰)_1_합덕-신례원(2공구)투찰_경찰서-터미널간도로(투찰)②_마현생창(동양고속)_예정공정표" xfId="169"/>
    <cellStyle name="_대곡이설(투찰)_1_합덕-신례원(2공구)투찰_경찰서-터미널간도로(투찰)②_마현생창(동양고속)_왜관-태평건설" xfId="170"/>
    <cellStyle name="_대곡이설(투찰)_1_합덕-신례원(2공구)투찰_경찰서-터미널간도로(투찰)②_마현생창(동양고속)_왜관-태평건설_예정공정표" xfId="171"/>
    <cellStyle name="_대곡이설(투찰)_1_합덕-신례원(2공구)투찰_경찰서-터미널간도로(투찰)②_예정공정표" xfId="172"/>
    <cellStyle name="_대곡이설(투찰)_1_합덕-신례원(2공구)투찰_경찰서-터미널간도로(투찰)②_왜관-태평건설" xfId="173"/>
    <cellStyle name="_대곡이설(투찰)_1_합덕-신례원(2공구)투찰_경찰서-터미널간도로(투찰)②_왜관-태평건설_예정공정표" xfId="174"/>
    <cellStyle name="_대곡이설(투찰)_1_합덕-신례원(2공구)투찰_마현생창(동양고속)" xfId="175"/>
    <cellStyle name="_대곡이설(투찰)_1_합덕-신례원(2공구)투찰_마현생창(동양고속)_예정공정표" xfId="176"/>
    <cellStyle name="_대곡이설(투찰)_1_합덕-신례원(2공구)투찰_마현생창(동양고속)_왜관-태평건설" xfId="177"/>
    <cellStyle name="_대곡이설(투찰)_1_합덕-신례원(2공구)투찰_마현생창(동양고속)_왜관-태평건설_예정공정표" xfId="178"/>
    <cellStyle name="_대곡이설(투찰)_1_합덕-신례원(2공구)투찰_봉무지방산업단지도로(투찰)②" xfId="179"/>
    <cellStyle name="_대곡이설(투찰)_1_합덕-신례원(2공구)투찰_봉무지방산업단지도로(투찰)②_마현생창(동양고속)" xfId="180"/>
    <cellStyle name="_대곡이설(투찰)_1_합덕-신례원(2공구)투찰_봉무지방산업단지도로(투찰)②_마현생창(동양고속)_예정공정표" xfId="181"/>
    <cellStyle name="_대곡이설(투찰)_1_합덕-신례원(2공구)투찰_봉무지방산업단지도로(투찰)②_마현생창(동양고속)_왜관-태평건설" xfId="182"/>
    <cellStyle name="_대곡이설(투찰)_1_합덕-신례원(2공구)투찰_봉무지방산업단지도로(투찰)②_마현생창(동양고속)_왜관-태평건설_예정공정표" xfId="183"/>
    <cellStyle name="_대곡이설(투찰)_1_합덕-신례원(2공구)투찰_봉무지방산업단지도로(투찰)②_예정공정표" xfId="184"/>
    <cellStyle name="_대곡이설(투찰)_1_합덕-신례원(2공구)투찰_봉무지방산업단지도로(투찰)②_왜관-태평건설" xfId="185"/>
    <cellStyle name="_대곡이설(투찰)_1_합덕-신례원(2공구)투찰_봉무지방산업단지도로(투찰)②_왜관-태평건설_예정공정표" xfId="186"/>
    <cellStyle name="_대곡이설(투찰)_1_합덕-신례원(2공구)투찰_봉무지방산업단지도로(투찰)②+0.250%" xfId="187"/>
    <cellStyle name="_대곡이설(투찰)_1_합덕-신례원(2공구)투찰_봉무지방산업단지도로(투찰)②+0.250%_마현생창(동양고속)" xfId="188"/>
    <cellStyle name="_대곡이설(투찰)_1_합덕-신례원(2공구)투찰_봉무지방산업단지도로(투찰)②+0.250%_마현생창(동양고속)_예정공정표" xfId="189"/>
    <cellStyle name="_대곡이설(투찰)_1_합덕-신례원(2공구)투찰_봉무지방산업단지도로(투찰)②+0.250%_마현생창(동양고속)_왜관-태평건설" xfId="190"/>
    <cellStyle name="_대곡이설(투찰)_1_합덕-신례원(2공구)투찰_봉무지방산업단지도로(투찰)②+0.250%_마현생창(동양고속)_왜관-태평건설_예정공정표" xfId="191"/>
    <cellStyle name="_대곡이설(투찰)_1_합덕-신례원(2공구)투찰_봉무지방산업단지도로(투찰)②+0.250%_예정공정표" xfId="192"/>
    <cellStyle name="_대곡이설(투찰)_1_합덕-신례원(2공구)투찰_봉무지방산업단지도로(투찰)②+0.250%_왜관-태평건설" xfId="193"/>
    <cellStyle name="_대곡이설(투찰)_1_합덕-신례원(2공구)투찰_봉무지방산업단지도로(투찰)②+0.250%_왜관-태평건설_예정공정표" xfId="194"/>
    <cellStyle name="_대곡이설(투찰)_1_합덕-신례원(2공구)투찰_예정공정표" xfId="195"/>
    <cellStyle name="_대곡이설(투찰)_1_합덕-신례원(2공구)투찰_왜관-태평건설" xfId="196"/>
    <cellStyle name="_대곡이설(투찰)_1_합덕-신례원(2공구)투찰_왜관-태평건설_예정공정표" xfId="197"/>
    <cellStyle name="_대곡이설(투찰)_1_합덕-신례원(2공구)투찰_합덕-신례원(2공구)투찰" xfId="198"/>
    <cellStyle name="_대곡이설(투찰)_1_합덕-신례원(2공구)투찰_합덕-신례원(2공구)투찰_경찰서-터미널간도로(투찰)②" xfId="199"/>
    <cellStyle name="_대곡이설(투찰)_1_합덕-신례원(2공구)투찰_합덕-신례원(2공구)투찰_경찰서-터미널간도로(투찰)②_마현생창(동양고속)" xfId="200"/>
    <cellStyle name="_대곡이설(투찰)_1_합덕-신례원(2공구)투찰_합덕-신례원(2공구)투찰_경찰서-터미널간도로(투찰)②_마현생창(동양고속)_예정공정표" xfId="201"/>
    <cellStyle name="_대곡이설(투찰)_1_합덕-신례원(2공구)투찰_합덕-신례원(2공구)투찰_경찰서-터미널간도로(투찰)②_마현생창(동양고속)_왜관-태평건설" xfId="202"/>
    <cellStyle name="_대곡이설(투찰)_1_합덕-신례원(2공구)투찰_합덕-신례원(2공구)투찰_경찰서-터미널간도로(투찰)②_마현생창(동양고속)_왜관-태평건설_예정공정표" xfId="203"/>
    <cellStyle name="_대곡이설(투찰)_1_합덕-신례원(2공구)투찰_합덕-신례원(2공구)투찰_경찰서-터미널간도로(투찰)②_예정공정표" xfId="204"/>
    <cellStyle name="_대곡이설(투찰)_1_합덕-신례원(2공구)투찰_합덕-신례원(2공구)투찰_경찰서-터미널간도로(투찰)②_왜관-태평건설" xfId="205"/>
    <cellStyle name="_대곡이설(투찰)_1_합덕-신례원(2공구)투찰_합덕-신례원(2공구)투찰_경찰서-터미널간도로(투찰)②_왜관-태평건설_예정공정표" xfId="206"/>
    <cellStyle name="_대곡이설(투찰)_1_합덕-신례원(2공구)투찰_합덕-신례원(2공구)투찰_마현생창(동양고속)" xfId="207"/>
    <cellStyle name="_대곡이설(투찰)_1_합덕-신례원(2공구)투찰_합덕-신례원(2공구)투찰_마현생창(동양고속)_예정공정표" xfId="208"/>
    <cellStyle name="_대곡이설(투찰)_1_합덕-신례원(2공구)투찰_합덕-신례원(2공구)투찰_마현생창(동양고속)_왜관-태평건설" xfId="209"/>
    <cellStyle name="_대곡이설(투찰)_1_합덕-신례원(2공구)투찰_합덕-신례원(2공구)투찰_마현생창(동양고속)_왜관-태평건설_예정공정표" xfId="210"/>
    <cellStyle name="_대곡이설(투찰)_1_합덕-신례원(2공구)투찰_합덕-신례원(2공구)투찰_봉무지방산업단지도로(투찰)②" xfId="211"/>
    <cellStyle name="_대곡이설(투찰)_1_합덕-신례원(2공구)투찰_합덕-신례원(2공구)투찰_봉무지방산업단지도로(투찰)②_마현생창(동양고속)" xfId="212"/>
    <cellStyle name="_대곡이설(투찰)_1_합덕-신례원(2공구)투찰_합덕-신례원(2공구)투찰_봉무지방산업단지도로(투찰)②_마현생창(동양고속)_예정공정표" xfId="213"/>
    <cellStyle name="_대곡이설(투찰)_1_합덕-신례원(2공구)투찰_합덕-신례원(2공구)투찰_봉무지방산업단지도로(투찰)②_마현생창(동양고속)_왜관-태평건설" xfId="214"/>
    <cellStyle name="_대곡이설(투찰)_1_합덕-신례원(2공구)투찰_합덕-신례원(2공구)투찰_봉무지방산업단지도로(투찰)②_마현생창(동양고속)_왜관-태평건설_예정공정표" xfId="215"/>
    <cellStyle name="_대곡이설(투찰)_1_합덕-신례원(2공구)투찰_합덕-신례원(2공구)투찰_봉무지방산업단지도로(투찰)②_예정공정표" xfId="216"/>
    <cellStyle name="_대곡이설(투찰)_1_합덕-신례원(2공구)투찰_합덕-신례원(2공구)투찰_봉무지방산업단지도로(투찰)②_왜관-태평건설" xfId="217"/>
    <cellStyle name="_대곡이설(투찰)_1_합덕-신례원(2공구)투찰_합덕-신례원(2공구)투찰_봉무지방산업단지도로(투찰)②_왜관-태평건설_예정공정표" xfId="218"/>
    <cellStyle name="_대곡이설(투찰)_1_합덕-신례원(2공구)투찰_합덕-신례원(2공구)투찰_봉무지방산업단지도로(투찰)②+0.250%" xfId="219"/>
    <cellStyle name="_대곡이설(투찰)_1_합덕-신례원(2공구)투찰_합덕-신례원(2공구)투찰_봉무지방산업단지도로(투찰)②+0.250%_마현생창(동양고속)" xfId="220"/>
    <cellStyle name="_대곡이설(투찰)_1_합덕-신례원(2공구)투찰_합덕-신례원(2공구)투찰_봉무지방산업단지도로(투찰)②+0.250%_마현생창(동양고속)_예정공정표" xfId="221"/>
    <cellStyle name="_대곡이설(투찰)_1_합덕-신례원(2공구)투찰_합덕-신례원(2공구)투찰_봉무지방산업단지도로(투찰)②+0.250%_마현생창(동양고속)_왜관-태평건설" xfId="222"/>
    <cellStyle name="_대곡이설(투찰)_1_합덕-신례원(2공구)투찰_합덕-신례원(2공구)투찰_봉무지방산업단지도로(투찰)②+0.250%_마현생창(동양고속)_왜관-태평건설_예정공정표" xfId="223"/>
    <cellStyle name="_대곡이설(투찰)_1_합덕-신례원(2공구)투찰_합덕-신례원(2공구)투찰_봉무지방산업단지도로(투찰)②+0.250%_예정공정표" xfId="224"/>
    <cellStyle name="_대곡이설(투찰)_1_합덕-신례원(2공구)투찰_합덕-신례원(2공구)투찰_봉무지방산업단지도로(투찰)②+0.250%_왜관-태평건설" xfId="225"/>
    <cellStyle name="_대곡이설(투찰)_1_합덕-신례원(2공구)투찰_합덕-신례원(2공구)투찰_봉무지방산업단지도로(투찰)②+0.250%_왜관-태평건설_예정공정표" xfId="226"/>
    <cellStyle name="_대곡이설(투찰)_1_합덕-신례원(2공구)투찰_합덕-신례원(2공구)투찰_예정공정표" xfId="227"/>
    <cellStyle name="_대곡이설(투찰)_1_합덕-신례원(2공구)투찰_합덕-신례원(2공구)투찰_왜관-태평건설" xfId="228"/>
    <cellStyle name="_대곡이설(투찰)_1_합덕-신례원(2공구)투찰_합덕-신례원(2공구)투찰_왜관-태평건설_예정공정표" xfId="229"/>
    <cellStyle name="_대곡이설(투찰)_경찰서-터미널간도로(투찰)②" xfId="230"/>
    <cellStyle name="_대곡이설(투찰)_경찰서-터미널간도로(투찰)②_마현생창(동양고속)" xfId="231"/>
    <cellStyle name="_대곡이설(투찰)_경찰서-터미널간도로(투찰)②_마현생창(동양고속)_예정공정표" xfId="232"/>
    <cellStyle name="_대곡이설(투찰)_경찰서-터미널간도로(투찰)②_마현생창(동양고속)_왜관-태평건설" xfId="233"/>
    <cellStyle name="_대곡이설(투찰)_경찰서-터미널간도로(투찰)②_마현생창(동양고속)_왜관-태평건설_예정공정표" xfId="234"/>
    <cellStyle name="_대곡이설(투찰)_경찰서-터미널간도로(투찰)②_예정공정표" xfId="235"/>
    <cellStyle name="_대곡이설(투찰)_경찰서-터미널간도로(투찰)②_왜관-태평건설" xfId="236"/>
    <cellStyle name="_대곡이설(투찰)_경찰서-터미널간도로(투찰)②_왜관-태평건설_예정공정표" xfId="237"/>
    <cellStyle name="_대곡이설(투찰)_도덕-고흥도로(투찰)" xfId="238"/>
    <cellStyle name="_대곡이설(투찰)_도덕-고흥도로(투찰)_경찰서-터미널간도로(투찰)②" xfId="239"/>
    <cellStyle name="_대곡이설(투찰)_도덕-고흥도로(투찰)_경찰서-터미널간도로(투찰)②_마현생창(동양고속)" xfId="240"/>
    <cellStyle name="_대곡이설(투찰)_도덕-고흥도로(투찰)_경찰서-터미널간도로(투찰)②_마현생창(동양고속)_예정공정표" xfId="241"/>
    <cellStyle name="_대곡이설(투찰)_도덕-고흥도로(투찰)_경찰서-터미널간도로(투찰)②_마현생창(동양고속)_왜관-태평건설" xfId="242"/>
    <cellStyle name="_대곡이설(투찰)_도덕-고흥도로(투찰)_경찰서-터미널간도로(투찰)②_마현생창(동양고속)_왜관-태평건설_예정공정표" xfId="243"/>
    <cellStyle name="_대곡이설(투찰)_도덕-고흥도로(투찰)_경찰서-터미널간도로(투찰)②_예정공정표" xfId="244"/>
    <cellStyle name="_대곡이설(투찰)_도덕-고흥도로(투찰)_경찰서-터미널간도로(투찰)②_왜관-태평건설" xfId="245"/>
    <cellStyle name="_대곡이설(투찰)_도덕-고흥도로(투찰)_경찰서-터미널간도로(투찰)②_왜관-태평건설_예정공정표" xfId="246"/>
    <cellStyle name="_대곡이설(투찰)_도덕-고흥도로(투찰)_마현생창(동양고속)" xfId="247"/>
    <cellStyle name="_대곡이설(투찰)_도덕-고흥도로(투찰)_마현생창(동양고속)_예정공정표" xfId="248"/>
    <cellStyle name="_대곡이설(투찰)_도덕-고흥도로(투찰)_마현생창(동양고속)_왜관-태평건설" xfId="249"/>
    <cellStyle name="_대곡이설(투찰)_도덕-고흥도로(투찰)_마현생창(동양고속)_왜관-태평건설_예정공정표" xfId="250"/>
    <cellStyle name="_대곡이설(투찰)_도덕-고흥도로(투찰)_봉무지방산업단지도로(투찰)②" xfId="251"/>
    <cellStyle name="_대곡이설(투찰)_도덕-고흥도로(투찰)_봉무지방산업단지도로(투찰)②_마현생창(동양고속)" xfId="252"/>
    <cellStyle name="_대곡이설(투찰)_도덕-고흥도로(투찰)_봉무지방산업단지도로(투찰)②_마현생창(동양고속)_예정공정표" xfId="253"/>
    <cellStyle name="_대곡이설(투찰)_도덕-고흥도로(투찰)_봉무지방산업단지도로(투찰)②_마현생창(동양고속)_왜관-태평건설" xfId="254"/>
    <cellStyle name="_대곡이설(투찰)_도덕-고흥도로(투찰)_봉무지방산업단지도로(투찰)②_마현생창(동양고속)_왜관-태평건설_예정공정표" xfId="255"/>
    <cellStyle name="_대곡이설(투찰)_도덕-고흥도로(투찰)_봉무지방산업단지도로(투찰)②_예정공정표" xfId="256"/>
    <cellStyle name="_대곡이설(투찰)_도덕-고흥도로(투찰)_봉무지방산업단지도로(투찰)②_왜관-태평건설" xfId="257"/>
    <cellStyle name="_대곡이설(투찰)_도덕-고흥도로(투찰)_봉무지방산업단지도로(투찰)②_왜관-태평건설_예정공정표" xfId="258"/>
    <cellStyle name="_대곡이설(투찰)_도덕-고흥도로(투찰)_봉무지방산업단지도로(투찰)②+0.250%" xfId="259"/>
    <cellStyle name="_대곡이설(투찰)_도덕-고흥도로(투찰)_봉무지방산업단지도로(투찰)②+0.250%_마현생창(동양고속)" xfId="260"/>
    <cellStyle name="_대곡이설(투찰)_도덕-고흥도로(투찰)_봉무지방산업단지도로(투찰)②+0.250%_마현생창(동양고속)_예정공정표" xfId="261"/>
    <cellStyle name="_대곡이설(투찰)_도덕-고흥도로(투찰)_봉무지방산업단지도로(투찰)②+0.250%_마현생창(동양고속)_왜관-태평건설" xfId="262"/>
    <cellStyle name="_대곡이설(투찰)_도덕-고흥도로(투찰)_봉무지방산업단지도로(투찰)②+0.250%_마현생창(동양고속)_왜관-태평건설_예정공정표" xfId="263"/>
    <cellStyle name="_대곡이설(투찰)_도덕-고흥도로(투찰)_봉무지방산업단지도로(투찰)②+0.250%_예정공정표" xfId="264"/>
    <cellStyle name="_대곡이설(투찰)_도덕-고흥도로(투찰)_봉무지방산업단지도로(투찰)②+0.250%_왜관-태평건설" xfId="265"/>
    <cellStyle name="_대곡이설(투찰)_도덕-고흥도로(투찰)_봉무지방산업단지도로(투찰)②+0.250%_왜관-태평건설_예정공정표" xfId="266"/>
    <cellStyle name="_대곡이설(투찰)_도덕-고흥도로(투찰)_예정공정표" xfId="267"/>
    <cellStyle name="_대곡이설(투찰)_도덕-고흥도로(투찰)_왜관-태평건설" xfId="268"/>
    <cellStyle name="_대곡이설(투찰)_도덕-고흥도로(투찰)_왜관-태평건설_예정공정표" xfId="269"/>
    <cellStyle name="_대곡이설(투찰)_도덕-고흥도로(투찰)_합덕-신례원(2공구)투찰" xfId="270"/>
    <cellStyle name="_대곡이설(투찰)_도덕-고흥도로(투찰)_합덕-신례원(2공구)투찰_경찰서-터미널간도로(투찰)②" xfId="271"/>
    <cellStyle name="_대곡이설(투찰)_도덕-고흥도로(투찰)_합덕-신례원(2공구)투찰_경찰서-터미널간도로(투찰)②_마현생창(동양고속)" xfId="272"/>
    <cellStyle name="_대곡이설(투찰)_도덕-고흥도로(투찰)_합덕-신례원(2공구)투찰_경찰서-터미널간도로(투찰)②_마현생창(동양고속)_예정공정표" xfId="273"/>
    <cellStyle name="_대곡이설(투찰)_도덕-고흥도로(투찰)_합덕-신례원(2공구)투찰_경찰서-터미널간도로(투찰)②_마현생창(동양고속)_왜관-태평건설" xfId="274"/>
    <cellStyle name="_대곡이설(투찰)_도덕-고흥도로(투찰)_합덕-신례원(2공구)투찰_경찰서-터미널간도로(투찰)②_마현생창(동양고속)_왜관-태평건설_예정공정표" xfId="275"/>
    <cellStyle name="_대곡이설(투찰)_도덕-고흥도로(투찰)_합덕-신례원(2공구)투찰_경찰서-터미널간도로(투찰)②_예정공정표" xfId="276"/>
    <cellStyle name="_대곡이설(투찰)_도덕-고흥도로(투찰)_합덕-신례원(2공구)투찰_경찰서-터미널간도로(투찰)②_왜관-태평건설" xfId="277"/>
    <cellStyle name="_대곡이설(투찰)_도덕-고흥도로(투찰)_합덕-신례원(2공구)투찰_경찰서-터미널간도로(투찰)②_왜관-태평건설_예정공정표" xfId="278"/>
    <cellStyle name="_대곡이설(투찰)_도덕-고흥도로(투찰)_합덕-신례원(2공구)투찰_마현생창(동양고속)" xfId="279"/>
    <cellStyle name="_대곡이설(투찰)_도덕-고흥도로(투찰)_합덕-신례원(2공구)투찰_마현생창(동양고속)_예정공정표" xfId="280"/>
    <cellStyle name="_대곡이설(투찰)_도덕-고흥도로(투찰)_합덕-신례원(2공구)투찰_마현생창(동양고속)_왜관-태평건설" xfId="281"/>
    <cellStyle name="_대곡이설(투찰)_도덕-고흥도로(투찰)_합덕-신례원(2공구)투찰_마현생창(동양고속)_왜관-태평건설_예정공정표" xfId="282"/>
    <cellStyle name="_대곡이설(투찰)_도덕-고흥도로(투찰)_합덕-신례원(2공구)투찰_봉무지방산업단지도로(투찰)②" xfId="283"/>
    <cellStyle name="_대곡이설(투찰)_도덕-고흥도로(투찰)_합덕-신례원(2공구)투찰_봉무지방산업단지도로(투찰)②_마현생창(동양고속)" xfId="284"/>
    <cellStyle name="_대곡이설(투찰)_도덕-고흥도로(투찰)_합덕-신례원(2공구)투찰_봉무지방산업단지도로(투찰)②_마현생창(동양고속)_예정공정표" xfId="285"/>
    <cellStyle name="_대곡이설(투찰)_도덕-고흥도로(투찰)_합덕-신례원(2공구)투찰_봉무지방산업단지도로(투찰)②_마현생창(동양고속)_왜관-태평건설" xfId="286"/>
    <cellStyle name="_대곡이설(투찰)_도덕-고흥도로(투찰)_합덕-신례원(2공구)투찰_봉무지방산업단지도로(투찰)②_마현생창(동양고속)_왜관-태평건설_예정공정표" xfId="287"/>
    <cellStyle name="_대곡이설(투찰)_도덕-고흥도로(투찰)_합덕-신례원(2공구)투찰_봉무지방산업단지도로(투찰)②_예정공정표" xfId="288"/>
    <cellStyle name="_대곡이설(투찰)_도덕-고흥도로(투찰)_합덕-신례원(2공구)투찰_봉무지방산업단지도로(투찰)②_왜관-태평건설" xfId="289"/>
    <cellStyle name="_대곡이설(투찰)_도덕-고흥도로(투찰)_합덕-신례원(2공구)투찰_봉무지방산업단지도로(투찰)②_왜관-태평건설_예정공정표" xfId="290"/>
    <cellStyle name="_대곡이설(투찰)_도덕-고흥도로(투찰)_합덕-신례원(2공구)투찰_봉무지방산업단지도로(투찰)②+0.250%" xfId="291"/>
    <cellStyle name="_대곡이설(투찰)_도덕-고흥도로(투찰)_합덕-신례원(2공구)투찰_봉무지방산업단지도로(투찰)②+0.250%_마현생창(동양고속)" xfId="292"/>
    <cellStyle name="_대곡이설(투찰)_도덕-고흥도로(투찰)_합덕-신례원(2공구)투찰_봉무지방산업단지도로(투찰)②+0.250%_마현생창(동양고속)_예정공정표" xfId="293"/>
    <cellStyle name="_대곡이설(투찰)_도덕-고흥도로(투찰)_합덕-신례원(2공구)투찰_봉무지방산업단지도로(투찰)②+0.250%_마현생창(동양고속)_왜관-태평건설" xfId="294"/>
    <cellStyle name="_대곡이설(투찰)_도덕-고흥도로(투찰)_합덕-신례원(2공구)투찰_봉무지방산업단지도로(투찰)②+0.250%_마현생창(동양고속)_왜관-태평건설_예정공정표" xfId="295"/>
    <cellStyle name="_대곡이설(투찰)_도덕-고흥도로(투찰)_합덕-신례원(2공구)투찰_봉무지방산업단지도로(투찰)②+0.250%_예정공정표" xfId="296"/>
    <cellStyle name="_대곡이설(투찰)_도덕-고흥도로(투찰)_합덕-신례원(2공구)투찰_봉무지방산업단지도로(투찰)②+0.250%_왜관-태평건설" xfId="297"/>
    <cellStyle name="_대곡이설(투찰)_도덕-고흥도로(투찰)_합덕-신례원(2공구)투찰_봉무지방산업단지도로(투찰)②+0.250%_왜관-태평건설_예정공정표" xfId="298"/>
    <cellStyle name="_대곡이설(투찰)_도덕-고흥도로(투찰)_합덕-신례원(2공구)투찰_예정공정표" xfId="299"/>
    <cellStyle name="_대곡이설(투찰)_도덕-고흥도로(투찰)_합덕-신례원(2공구)투찰_왜관-태평건설" xfId="300"/>
    <cellStyle name="_대곡이설(투찰)_도덕-고흥도로(투찰)_합덕-신례원(2공구)투찰_왜관-태평건설_예정공정표" xfId="301"/>
    <cellStyle name="_대곡이설(투찰)_도덕-고흥도로(투찰)_합덕-신례원(2공구)투찰_합덕-신례원(2공구)투찰" xfId="302"/>
    <cellStyle name="_대곡이설(투찰)_도덕-고흥도로(투찰)_합덕-신례원(2공구)투찰_합덕-신례원(2공구)투찰_경찰서-터미널간도로(투찰)②" xfId="303"/>
    <cellStyle name="_대곡이설(투찰)_도덕-고흥도로(투찰)_합덕-신례원(2공구)투찰_합덕-신례원(2공구)투찰_경찰서-터미널간도로(투찰)②_마현생창(동양고속)" xfId="304"/>
    <cellStyle name="_대곡이설(투찰)_도덕-고흥도로(투찰)_합덕-신례원(2공구)투찰_합덕-신례원(2공구)투찰_경찰서-터미널간도로(투찰)②_마현생창(동양고속)_예정공정표" xfId="305"/>
    <cellStyle name="_대곡이설(투찰)_도덕-고흥도로(투찰)_합덕-신례원(2공구)투찰_합덕-신례원(2공구)투찰_경찰서-터미널간도로(투찰)②_마현생창(동양고속)_왜관-태평건설" xfId="306"/>
    <cellStyle name="_대곡이설(투찰)_도덕-고흥도로(투찰)_합덕-신례원(2공구)투찰_합덕-신례원(2공구)투찰_경찰서-터미널간도로(투찰)②_마현생창(동양고속)_왜관-태평건설_예정공정표" xfId="307"/>
    <cellStyle name="_대곡이설(투찰)_도덕-고흥도로(투찰)_합덕-신례원(2공구)투찰_합덕-신례원(2공구)투찰_경찰서-터미널간도로(투찰)②_예정공정표" xfId="308"/>
    <cellStyle name="_대곡이설(투찰)_도덕-고흥도로(투찰)_합덕-신례원(2공구)투찰_합덕-신례원(2공구)투찰_경찰서-터미널간도로(투찰)②_왜관-태평건설" xfId="309"/>
    <cellStyle name="_대곡이설(투찰)_도덕-고흥도로(투찰)_합덕-신례원(2공구)투찰_합덕-신례원(2공구)투찰_경찰서-터미널간도로(투찰)②_왜관-태평건설_예정공정표" xfId="310"/>
    <cellStyle name="_대곡이설(투찰)_도덕-고흥도로(투찰)_합덕-신례원(2공구)투찰_합덕-신례원(2공구)투찰_마현생창(동양고속)" xfId="311"/>
    <cellStyle name="_대곡이설(투찰)_도덕-고흥도로(투찰)_합덕-신례원(2공구)투찰_합덕-신례원(2공구)투찰_마현생창(동양고속)_예정공정표" xfId="312"/>
    <cellStyle name="_대곡이설(투찰)_도덕-고흥도로(투찰)_합덕-신례원(2공구)투찰_합덕-신례원(2공구)투찰_마현생창(동양고속)_왜관-태평건설" xfId="313"/>
    <cellStyle name="_대곡이설(투찰)_도덕-고흥도로(투찰)_합덕-신례원(2공구)투찰_합덕-신례원(2공구)투찰_마현생창(동양고속)_왜관-태평건설_예정공정표" xfId="314"/>
    <cellStyle name="_대곡이설(투찰)_도덕-고흥도로(투찰)_합덕-신례원(2공구)투찰_합덕-신례원(2공구)투찰_봉무지방산업단지도로(투찰)②" xfId="315"/>
    <cellStyle name="_대곡이설(투찰)_도덕-고흥도로(투찰)_합덕-신례원(2공구)투찰_합덕-신례원(2공구)투찰_봉무지방산업단지도로(투찰)②_마현생창(동양고속)" xfId="316"/>
    <cellStyle name="_대곡이설(투찰)_도덕-고흥도로(투찰)_합덕-신례원(2공구)투찰_합덕-신례원(2공구)투찰_봉무지방산업단지도로(투찰)②_마현생창(동양고속)_예정공정표" xfId="317"/>
    <cellStyle name="_대곡이설(투찰)_도덕-고흥도로(투찰)_합덕-신례원(2공구)투찰_합덕-신례원(2공구)투찰_봉무지방산업단지도로(투찰)②_마현생창(동양고속)_왜관-태평건설" xfId="318"/>
    <cellStyle name="_대곡이설(투찰)_도덕-고흥도로(투찰)_합덕-신례원(2공구)투찰_합덕-신례원(2공구)투찰_봉무지방산업단지도로(투찰)②_마현생창(동양고속)_왜관-태평건설_예정공정표" xfId="319"/>
    <cellStyle name="_대곡이설(투찰)_도덕-고흥도로(투찰)_합덕-신례원(2공구)투찰_합덕-신례원(2공구)투찰_봉무지방산업단지도로(투찰)②_예정공정표" xfId="320"/>
    <cellStyle name="_대곡이설(투찰)_도덕-고흥도로(투찰)_합덕-신례원(2공구)투찰_합덕-신례원(2공구)투찰_봉무지방산업단지도로(투찰)②_왜관-태평건설" xfId="321"/>
    <cellStyle name="_대곡이설(투찰)_도덕-고흥도로(투찰)_합덕-신례원(2공구)투찰_합덕-신례원(2공구)투찰_봉무지방산업단지도로(투찰)②_왜관-태평건설_예정공정표" xfId="322"/>
    <cellStyle name="_대곡이설(투찰)_도덕-고흥도로(투찰)_합덕-신례원(2공구)투찰_합덕-신례원(2공구)투찰_봉무지방산업단지도로(투찰)②+0.250%" xfId="323"/>
    <cellStyle name="_대곡이설(투찰)_도덕-고흥도로(투찰)_합덕-신례원(2공구)투찰_합덕-신례원(2공구)투찰_봉무지방산업단지도로(투찰)②+0.250%_마현생창(동양고속)" xfId="324"/>
    <cellStyle name="_대곡이설(투찰)_도덕-고흥도로(투찰)_합덕-신례원(2공구)투찰_합덕-신례원(2공구)투찰_봉무지방산업단지도로(투찰)②+0.250%_마현생창(동양고속)_예정공정표" xfId="325"/>
    <cellStyle name="_대곡이설(투찰)_도덕-고흥도로(투찰)_합덕-신례원(2공구)투찰_합덕-신례원(2공구)투찰_봉무지방산업단지도로(투찰)②+0.250%_마현생창(동양고속)_왜관-태평건설" xfId="326"/>
    <cellStyle name="_대곡이설(투찰)_도덕-고흥도로(투찰)_합덕-신례원(2공구)투찰_합덕-신례원(2공구)투찰_봉무지방산업단지도로(투찰)②+0.250%_마현생창(동양고속)_왜관-태평건설_예정공정표" xfId="327"/>
    <cellStyle name="_대곡이설(투찰)_도덕-고흥도로(투찰)_합덕-신례원(2공구)투찰_합덕-신례원(2공구)투찰_봉무지방산업단지도로(투찰)②+0.250%_예정공정표" xfId="328"/>
    <cellStyle name="_대곡이설(투찰)_도덕-고흥도로(투찰)_합덕-신례원(2공구)투찰_합덕-신례원(2공구)투찰_봉무지방산업단지도로(투찰)②+0.250%_왜관-태평건설" xfId="329"/>
    <cellStyle name="_대곡이설(투찰)_도덕-고흥도로(투찰)_합덕-신례원(2공구)투찰_합덕-신례원(2공구)투찰_봉무지방산업단지도로(투찰)②+0.250%_왜관-태평건설_예정공정표" xfId="330"/>
    <cellStyle name="_대곡이설(투찰)_도덕-고흥도로(투찰)_합덕-신례원(2공구)투찰_합덕-신례원(2공구)투찰_예정공정표" xfId="331"/>
    <cellStyle name="_대곡이설(투찰)_도덕-고흥도로(투찰)_합덕-신례원(2공구)투찰_합덕-신례원(2공구)투찰_왜관-태평건설" xfId="332"/>
    <cellStyle name="_대곡이설(투찰)_도덕-고흥도로(투찰)_합덕-신례원(2공구)투찰_합덕-신례원(2공구)투찰_왜관-태평건설_예정공정표" xfId="333"/>
    <cellStyle name="_대곡이설(투찰)_마현생창(동양고속)" xfId="334"/>
    <cellStyle name="_대곡이설(투찰)_마현생창(동양고속)_예정공정표" xfId="335"/>
    <cellStyle name="_대곡이설(투찰)_마현생창(동양고속)_왜관-태평건설" xfId="336"/>
    <cellStyle name="_대곡이설(투찰)_마현생창(동양고속)_왜관-태평건설_예정공정표" xfId="337"/>
    <cellStyle name="_대곡이설(투찰)_봉무지방산업단지도로(투찰)②" xfId="338"/>
    <cellStyle name="_대곡이설(투찰)_봉무지방산업단지도로(투찰)②_마현생창(동양고속)" xfId="339"/>
    <cellStyle name="_대곡이설(투찰)_봉무지방산업단지도로(투찰)②_마현생창(동양고속)_예정공정표" xfId="340"/>
    <cellStyle name="_대곡이설(투찰)_봉무지방산업단지도로(투찰)②_마현생창(동양고속)_왜관-태평건설" xfId="341"/>
    <cellStyle name="_대곡이설(투찰)_봉무지방산업단지도로(투찰)②_마현생창(동양고속)_왜관-태평건설_예정공정표" xfId="342"/>
    <cellStyle name="_대곡이설(투찰)_봉무지방산업단지도로(투찰)②_예정공정표" xfId="343"/>
    <cellStyle name="_대곡이설(투찰)_봉무지방산업단지도로(투찰)②_왜관-태평건설" xfId="344"/>
    <cellStyle name="_대곡이설(투찰)_봉무지방산업단지도로(투찰)②_왜관-태평건설_예정공정표" xfId="345"/>
    <cellStyle name="_대곡이설(투찰)_봉무지방산업단지도로(투찰)②+0.250%" xfId="346"/>
    <cellStyle name="_대곡이설(투찰)_봉무지방산업단지도로(투찰)②+0.250%_마현생창(동양고속)" xfId="347"/>
    <cellStyle name="_대곡이설(투찰)_봉무지방산업단지도로(투찰)②+0.250%_마현생창(동양고속)_예정공정표" xfId="348"/>
    <cellStyle name="_대곡이설(투찰)_봉무지방산업단지도로(투찰)②+0.250%_마현생창(동양고속)_왜관-태평건설" xfId="349"/>
    <cellStyle name="_대곡이설(투찰)_봉무지방산업단지도로(투찰)②+0.250%_마현생창(동양고속)_왜관-태평건설_예정공정표" xfId="350"/>
    <cellStyle name="_대곡이설(투찰)_봉무지방산업단지도로(투찰)②+0.250%_예정공정표" xfId="351"/>
    <cellStyle name="_대곡이설(투찰)_봉무지방산업단지도로(투찰)②+0.250%_왜관-태평건설" xfId="352"/>
    <cellStyle name="_대곡이설(투찰)_봉무지방산업단지도로(투찰)②+0.250%_왜관-태평건설_예정공정표" xfId="353"/>
    <cellStyle name="_대곡이설(투찰)_안산부대(투찰)⑤" xfId="354"/>
    <cellStyle name="_대곡이설(투찰)_안산부대(투찰)⑤_경찰서-터미널간도로(투찰)②" xfId="355"/>
    <cellStyle name="_대곡이설(투찰)_안산부대(투찰)⑤_경찰서-터미널간도로(투찰)②_마현생창(동양고속)" xfId="356"/>
    <cellStyle name="_대곡이설(투찰)_안산부대(투찰)⑤_경찰서-터미널간도로(투찰)②_마현생창(동양고속)_예정공정표" xfId="357"/>
    <cellStyle name="_대곡이설(투찰)_안산부대(투찰)⑤_경찰서-터미널간도로(투찰)②_마현생창(동양고속)_왜관-태평건설" xfId="358"/>
    <cellStyle name="_대곡이설(투찰)_안산부대(투찰)⑤_경찰서-터미널간도로(투찰)②_마현생창(동양고속)_왜관-태평건설_예정공정표" xfId="359"/>
    <cellStyle name="_대곡이설(투찰)_안산부대(투찰)⑤_경찰서-터미널간도로(투찰)②_예정공정표" xfId="360"/>
    <cellStyle name="_대곡이설(투찰)_안산부대(투찰)⑤_경찰서-터미널간도로(투찰)②_왜관-태평건설" xfId="361"/>
    <cellStyle name="_대곡이설(투찰)_안산부대(투찰)⑤_경찰서-터미널간도로(투찰)②_왜관-태평건설_예정공정표" xfId="362"/>
    <cellStyle name="_대곡이설(투찰)_안산부대(투찰)⑤_마현생창(동양고속)" xfId="363"/>
    <cellStyle name="_대곡이설(투찰)_안산부대(투찰)⑤_마현생창(동양고속)_예정공정표" xfId="364"/>
    <cellStyle name="_대곡이설(투찰)_안산부대(투찰)⑤_마현생창(동양고속)_왜관-태평건설" xfId="365"/>
    <cellStyle name="_대곡이설(투찰)_안산부대(투찰)⑤_마현생창(동양고속)_왜관-태평건설_예정공정표" xfId="366"/>
    <cellStyle name="_대곡이설(투찰)_안산부대(투찰)⑤_봉무지방산업단지도로(투찰)②" xfId="367"/>
    <cellStyle name="_대곡이설(투찰)_안산부대(투찰)⑤_봉무지방산업단지도로(투찰)②_마현생창(동양고속)" xfId="368"/>
    <cellStyle name="_대곡이설(투찰)_안산부대(투찰)⑤_봉무지방산업단지도로(투찰)②_마현생창(동양고속)_예정공정표" xfId="369"/>
    <cellStyle name="_대곡이설(투찰)_안산부대(투찰)⑤_봉무지방산업단지도로(투찰)②_마현생창(동양고속)_왜관-태평건설" xfId="370"/>
    <cellStyle name="_대곡이설(투찰)_안산부대(투찰)⑤_봉무지방산업단지도로(투찰)②_마현생창(동양고속)_왜관-태평건설_예정공정표" xfId="371"/>
    <cellStyle name="_대곡이설(투찰)_안산부대(투찰)⑤_봉무지방산업단지도로(투찰)②_예정공정표" xfId="372"/>
    <cellStyle name="_대곡이설(투찰)_안산부대(투찰)⑤_봉무지방산업단지도로(투찰)②_왜관-태평건설" xfId="373"/>
    <cellStyle name="_대곡이설(투찰)_안산부대(투찰)⑤_봉무지방산업단지도로(투찰)②_왜관-태평건설_예정공정표" xfId="374"/>
    <cellStyle name="_대곡이설(투찰)_안산부대(투찰)⑤_봉무지방산업단지도로(투찰)②+0.250%" xfId="375"/>
    <cellStyle name="_대곡이설(투찰)_안산부대(투찰)⑤_봉무지방산업단지도로(투찰)②+0.250%_마현생창(동양고속)" xfId="376"/>
    <cellStyle name="_대곡이설(투찰)_안산부대(투찰)⑤_봉무지방산업단지도로(투찰)②+0.250%_마현생창(동양고속)_예정공정표" xfId="377"/>
    <cellStyle name="_대곡이설(투찰)_안산부대(투찰)⑤_봉무지방산업단지도로(투찰)②+0.250%_마현생창(동양고속)_왜관-태평건설" xfId="378"/>
    <cellStyle name="_대곡이설(투찰)_안산부대(투찰)⑤_봉무지방산업단지도로(투찰)②+0.250%_마현생창(동양고속)_왜관-태평건설_예정공정표" xfId="379"/>
    <cellStyle name="_대곡이설(투찰)_안산부대(투찰)⑤_봉무지방산업단지도로(투찰)②+0.250%_예정공정표" xfId="380"/>
    <cellStyle name="_대곡이설(투찰)_안산부대(투찰)⑤_봉무지방산업단지도로(투찰)②+0.250%_왜관-태평건설" xfId="381"/>
    <cellStyle name="_대곡이설(투찰)_안산부대(투찰)⑤_봉무지방산업단지도로(투찰)②+0.250%_왜관-태평건설_예정공정표" xfId="382"/>
    <cellStyle name="_대곡이설(투찰)_안산부대(투찰)⑤_예정공정표" xfId="383"/>
    <cellStyle name="_대곡이설(투찰)_안산부대(투찰)⑤_왜관-태평건설" xfId="384"/>
    <cellStyle name="_대곡이설(투찰)_안산부대(투찰)⑤_왜관-태평건설_예정공정표" xfId="385"/>
    <cellStyle name="_대곡이설(투찰)_안산부대(투찰)⑤_합덕-신례원(2공구)투찰" xfId="386"/>
    <cellStyle name="_대곡이설(투찰)_안산부대(투찰)⑤_합덕-신례원(2공구)투찰_경찰서-터미널간도로(투찰)②" xfId="387"/>
    <cellStyle name="_대곡이설(투찰)_안산부대(투찰)⑤_합덕-신례원(2공구)투찰_경찰서-터미널간도로(투찰)②_마현생창(동양고속)" xfId="388"/>
    <cellStyle name="_대곡이설(투찰)_안산부대(투찰)⑤_합덕-신례원(2공구)투찰_경찰서-터미널간도로(투찰)②_마현생창(동양고속)_예정공정표" xfId="389"/>
    <cellStyle name="_대곡이설(투찰)_안산부대(투찰)⑤_합덕-신례원(2공구)투찰_경찰서-터미널간도로(투찰)②_마현생창(동양고속)_왜관-태평건설" xfId="390"/>
    <cellStyle name="_대곡이설(투찰)_안산부대(투찰)⑤_합덕-신례원(2공구)투찰_경찰서-터미널간도로(투찰)②_마현생창(동양고속)_왜관-태평건설_예정공정표" xfId="391"/>
    <cellStyle name="_대곡이설(투찰)_안산부대(투찰)⑤_합덕-신례원(2공구)투찰_경찰서-터미널간도로(투찰)②_예정공정표" xfId="392"/>
    <cellStyle name="_대곡이설(투찰)_안산부대(투찰)⑤_합덕-신례원(2공구)투찰_경찰서-터미널간도로(투찰)②_왜관-태평건설" xfId="393"/>
    <cellStyle name="_대곡이설(투찰)_안산부대(투찰)⑤_합덕-신례원(2공구)투찰_경찰서-터미널간도로(투찰)②_왜관-태평건설_예정공정표" xfId="394"/>
    <cellStyle name="_대곡이설(투찰)_안산부대(투찰)⑤_합덕-신례원(2공구)투찰_마현생창(동양고속)" xfId="395"/>
    <cellStyle name="_대곡이설(투찰)_안산부대(투찰)⑤_합덕-신례원(2공구)투찰_마현생창(동양고속)_예정공정표" xfId="396"/>
    <cellStyle name="_대곡이설(투찰)_안산부대(투찰)⑤_합덕-신례원(2공구)투찰_마현생창(동양고속)_왜관-태평건설" xfId="397"/>
    <cellStyle name="_대곡이설(투찰)_안산부대(투찰)⑤_합덕-신례원(2공구)투찰_마현생창(동양고속)_왜관-태평건설_예정공정표" xfId="398"/>
    <cellStyle name="_대곡이설(투찰)_안산부대(투찰)⑤_합덕-신례원(2공구)투찰_봉무지방산업단지도로(투찰)②" xfId="399"/>
    <cellStyle name="_대곡이설(투찰)_안산부대(투찰)⑤_합덕-신례원(2공구)투찰_봉무지방산업단지도로(투찰)②_마현생창(동양고속)" xfId="400"/>
    <cellStyle name="_대곡이설(투찰)_안산부대(투찰)⑤_합덕-신례원(2공구)투찰_봉무지방산업단지도로(투찰)②_마현생창(동양고속)_예정공정표" xfId="401"/>
    <cellStyle name="_대곡이설(투찰)_안산부대(투찰)⑤_합덕-신례원(2공구)투찰_봉무지방산업단지도로(투찰)②_마현생창(동양고속)_왜관-태평건설" xfId="402"/>
    <cellStyle name="_대곡이설(투찰)_안산부대(투찰)⑤_합덕-신례원(2공구)투찰_봉무지방산업단지도로(투찰)②_마현생창(동양고속)_왜관-태평건설_예정공정표" xfId="403"/>
    <cellStyle name="_대곡이설(투찰)_안산부대(투찰)⑤_합덕-신례원(2공구)투찰_봉무지방산업단지도로(투찰)②_예정공정표" xfId="404"/>
    <cellStyle name="_대곡이설(투찰)_안산부대(투찰)⑤_합덕-신례원(2공구)투찰_봉무지방산업단지도로(투찰)②_왜관-태평건설" xfId="405"/>
    <cellStyle name="_대곡이설(투찰)_안산부대(투찰)⑤_합덕-신례원(2공구)투찰_봉무지방산업단지도로(투찰)②_왜관-태평건설_예정공정표" xfId="406"/>
    <cellStyle name="_대곡이설(투찰)_안산부대(투찰)⑤_합덕-신례원(2공구)투찰_봉무지방산업단지도로(투찰)②+0.250%" xfId="407"/>
    <cellStyle name="_대곡이설(투찰)_안산부대(투찰)⑤_합덕-신례원(2공구)투찰_봉무지방산업단지도로(투찰)②+0.250%_마현생창(동양고속)" xfId="408"/>
    <cellStyle name="_대곡이설(투찰)_안산부대(투찰)⑤_합덕-신례원(2공구)투찰_봉무지방산업단지도로(투찰)②+0.250%_마현생창(동양고속)_예정공정표" xfId="409"/>
    <cellStyle name="_대곡이설(투찰)_안산부대(투찰)⑤_합덕-신례원(2공구)투찰_봉무지방산업단지도로(투찰)②+0.250%_마현생창(동양고속)_왜관-태평건설" xfId="410"/>
    <cellStyle name="_대곡이설(투찰)_안산부대(투찰)⑤_합덕-신례원(2공구)투찰_봉무지방산업단지도로(투찰)②+0.250%_마현생창(동양고속)_왜관-태평건설_예정공정표" xfId="411"/>
    <cellStyle name="_대곡이설(투찰)_안산부대(투찰)⑤_합덕-신례원(2공구)투찰_봉무지방산업단지도로(투찰)②+0.250%_예정공정표" xfId="412"/>
    <cellStyle name="_대곡이설(투찰)_안산부대(투찰)⑤_합덕-신례원(2공구)투찰_봉무지방산업단지도로(투찰)②+0.250%_왜관-태평건설" xfId="413"/>
    <cellStyle name="_대곡이설(투찰)_안산부대(투찰)⑤_합덕-신례원(2공구)투찰_봉무지방산업단지도로(투찰)②+0.250%_왜관-태평건설_예정공정표" xfId="414"/>
    <cellStyle name="_대곡이설(투찰)_안산부대(투찰)⑤_합덕-신례원(2공구)투찰_예정공정표" xfId="415"/>
    <cellStyle name="_대곡이설(투찰)_안산부대(투찰)⑤_합덕-신례원(2공구)투찰_왜관-태평건설" xfId="416"/>
    <cellStyle name="_대곡이설(투찰)_안산부대(투찰)⑤_합덕-신례원(2공구)투찰_왜관-태평건설_예정공정표" xfId="417"/>
    <cellStyle name="_대곡이설(투찰)_안산부대(투찰)⑤_합덕-신례원(2공구)투찰_합덕-신례원(2공구)투찰" xfId="418"/>
    <cellStyle name="_대곡이설(투찰)_안산부대(투찰)⑤_합덕-신례원(2공구)투찰_합덕-신례원(2공구)투찰_경찰서-터미널간도로(투찰)②" xfId="419"/>
    <cellStyle name="_대곡이설(투찰)_안산부대(투찰)⑤_합덕-신례원(2공구)투찰_합덕-신례원(2공구)투찰_경찰서-터미널간도로(투찰)②_마현생창(동양고속)" xfId="420"/>
    <cellStyle name="_대곡이설(투찰)_안산부대(투찰)⑤_합덕-신례원(2공구)투찰_합덕-신례원(2공구)투찰_경찰서-터미널간도로(투찰)②_마현생창(동양고속)_예정공정표" xfId="421"/>
    <cellStyle name="_대곡이설(투찰)_안산부대(투찰)⑤_합덕-신례원(2공구)투찰_합덕-신례원(2공구)투찰_경찰서-터미널간도로(투찰)②_마현생창(동양고속)_왜관-태평건설" xfId="422"/>
    <cellStyle name="_대곡이설(투찰)_안산부대(투찰)⑤_합덕-신례원(2공구)투찰_합덕-신례원(2공구)투찰_경찰서-터미널간도로(투찰)②_마현생창(동양고속)_왜관-태평건설_예정공정표" xfId="423"/>
    <cellStyle name="_대곡이설(투찰)_안산부대(투찰)⑤_합덕-신례원(2공구)투찰_합덕-신례원(2공구)투찰_경찰서-터미널간도로(투찰)②_예정공정표" xfId="424"/>
    <cellStyle name="_대곡이설(투찰)_안산부대(투찰)⑤_합덕-신례원(2공구)투찰_합덕-신례원(2공구)투찰_경찰서-터미널간도로(투찰)②_왜관-태평건설" xfId="425"/>
    <cellStyle name="_대곡이설(투찰)_안산부대(투찰)⑤_합덕-신례원(2공구)투찰_합덕-신례원(2공구)투찰_경찰서-터미널간도로(투찰)②_왜관-태평건설_예정공정표" xfId="426"/>
    <cellStyle name="_대곡이설(투찰)_안산부대(투찰)⑤_합덕-신례원(2공구)투찰_합덕-신례원(2공구)투찰_마현생창(동양고속)" xfId="427"/>
    <cellStyle name="_대곡이설(투찰)_안산부대(투찰)⑤_합덕-신례원(2공구)투찰_합덕-신례원(2공구)투찰_마현생창(동양고속)_예정공정표" xfId="428"/>
    <cellStyle name="_대곡이설(투찰)_안산부대(투찰)⑤_합덕-신례원(2공구)투찰_합덕-신례원(2공구)투찰_마현생창(동양고속)_왜관-태평건설" xfId="429"/>
    <cellStyle name="_대곡이설(투찰)_안산부대(투찰)⑤_합덕-신례원(2공구)투찰_합덕-신례원(2공구)투찰_마현생창(동양고속)_왜관-태평건설_예정공정표" xfId="430"/>
    <cellStyle name="_대곡이설(투찰)_안산부대(투찰)⑤_합덕-신례원(2공구)투찰_합덕-신례원(2공구)투찰_봉무지방산업단지도로(투찰)②" xfId="431"/>
    <cellStyle name="_대곡이설(투찰)_안산부대(투찰)⑤_합덕-신례원(2공구)투찰_합덕-신례원(2공구)투찰_봉무지방산업단지도로(투찰)②_마현생창(동양고속)" xfId="432"/>
    <cellStyle name="_대곡이설(투찰)_안산부대(투찰)⑤_합덕-신례원(2공구)투찰_합덕-신례원(2공구)투찰_봉무지방산업단지도로(투찰)②_마현생창(동양고속)_예정공정표" xfId="433"/>
    <cellStyle name="_대곡이설(투찰)_안산부대(투찰)⑤_합덕-신례원(2공구)투찰_합덕-신례원(2공구)투찰_봉무지방산업단지도로(투찰)②_마현생창(동양고속)_왜관-태평건설" xfId="434"/>
    <cellStyle name="_대곡이설(투찰)_안산부대(투찰)⑤_합덕-신례원(2공구)투찰_합덕-신례원(2공구)투찰_봉무지방산업단지도로(투찰)②_마현생창(동양고속)_왜관-태평건설_예정공정표" xfId="435"/>
    <cellStyle name="_대곡이설(투찰)_안산부대(투찰)⑤_합덕-신례원(2공구)투찰_합덕-신례원(2공구)투찰_봉무지방산업단지도로(투찰)②_예정공정표" xfId="436"/>
    <cellStyle name="_대곡이설(투찰)_안산부대(투찰)⑤_합덕-신례원(2공구)투찰_합덕-신례원(2공구)투찰_봉무지방산업단지도로(투찰)②_왜관-태평건설" xfId="437"/>
    <cellStyle name="_대곡이설(투찰)_안산부대(투찰)⑤_합덕-신례원(2공구)투찰_합덕-신례원(2공구)투찰_봉무지방산업단지도로(투찰)②_왜관-태평건설_예정공정표" xfId="438"/>
    <cellStyle name="_대곡이설(투찰)_안산부대(투찰)⑤_합덕-신례원(2공구)투찰_합덕-신례원(2공구)투찰_봉무지방산업단지도로(투찰)②+0.250%" xfId="439"/>
    <cellStyle name="_대곡이설(투찰)_안산부대(투찰)⑤_합덕-신례원(2공구)투찰_합덕-신례원(2공구)투찰_봉무지방산업단지도로(투찰)②+0.250%_마현생창(동양고속)" xfId="440"/>
    <cellStyle name="_대곡이설(투찰)_안산부대(투찰)⑤_합덕-신례원(2공구)투찰_합덕-신례원(2공구)투찰_봉무지방산업단지도로(투찰)②+0.250%_마현생창(동양고속)_예정공정표" xfId="441"/>
    <cellStyle name="_대곡이설(투찰)_안산부대(투찰)⑤_합덕-신례원(2공구)투찰_합덕-신례원(2공구)투찰_봉무지방산업단지도로(투찰)②+0.250%_마현생창(동양고속)_왜관-태평건설" xfId="442"/>
    <cellStyle name="_대곡이설(투찰)_안산부대(투찰)⑤_합덕-신례원(2공구)투찰_합덕-신례원(2공구)투찰_봉무지방산업단지도로(투찰)②+0.250%_마현생창(동양고속)_왜관-태평건설_예정공정표" xfId="443"/>
    <cellStyle name="_대곡이설(투찰)_안산부대(투찰)⑤_합덕-신례원(2공구)투찰_합덕-신례원(2공구)투찰_봉무지방산업단지도로(투찰)②+0.250%_예정공정표" xfId="444"/>
    <cellStyle name="_대곡이설(투찰)_안산부대(투찰)⑤_합덕-신례원(2공구)투찰_합덕-신례원(2공구)투찰_봉무지방산업단지도로(투찰)②+0.250%_왜관-태평건설" xfId="445"/>
    <cellStyle name="_대곡이설(투찰)_안산부대(투찰)⑤_합덕-신례원(2공구)투찰_합덕-신례원(2공구)투찰_봉무지방산업단지도로(투찰)②+0.250%_왜관-태평건설_예정공정표" xfId="446"/>
    <cellStyle name="_대곡이설(투찰)_안산부대(투찰)⑤_합덕-신례원(2공구)투찰_합덕-신례원(2공구)투찰_예정공정표" xfId="447"/>
    <cellStyle name="_대곡이설(투찰)_안산부대(투찰)⑤_합덕-신례원(2공구)투찰_합덕-신례원(2공구)투찰_왜관-태평건설" xfId="448"/>
    <cellStyle name="_대곡이설(투찰)_안산부대(투찰)⑤_합덕-신례원(2공구)투찰_합덕-신례원(2공구)투찰_왜관-태평건설_예정공정표" xfId="449"/>
    <cellStyle name="_대곡이설(투찰)_양곡부두(투찰)-0.31%" xfId="450"/>
    <cellStyle name="_대곡이설(투찰)_양곡부두(투찰)-0.31%_경찰서-터미널간도로(투찰)②" xfId="451"/>
    <cellStyle name="_대곡이설(투찰)_양곡부두(투찰)-0.31%_경찰서-터미널간도로(투찰)②_마현생창(동양고속)" xfId="452"/>
    <cellStyle name="_대곡이설(투찰)_양곡부두(투찰)-0.31%_경찰서-터미널간도로(투찰)②_마현생창(동양고속)_예정공정표" xfId="453"/>
    <cellStyle name="_대곡이설(투찰)_양곡부두(투찰)-0.31%_경찰서-터미널간도로(투찰)②_마현생창(동양고속)_왜관-태평건설" xfId="454"/>
    <cellStyle name="_대곡이설(투찰)_양곡부두(투찰)-0.31%_경찰서-터미널간도로(투찰)②_마현생창(동양고속)_왜관-태평건설_예정공정표" xfId="455"/>
    <cellStyle name="_대곡이설(투찰)_양곡부두(투찰)-0.31%_경찰서-터미널간도로(투찰)②_예정공정표" xfId="456"/>
    <cellStyle name="_대곡이설(투찰)_양곡부두(투찰)-0.31%_경찰서-터미널간도로(투찰)②_왜관-태평건설" xfId="457"/>
    <cellStyle name="_대곡이설(투찰)_양곡부두(투찰)-0.31%_경찰서-터미널간도로(투찰)②_왜관-태평건설_예정공정표" xfId="458"/>
    <cellStyle name="_대곡이설(투찰)_양곡부두(투찰)-0.31%_마현생창(동양고속)" xfId="459"/>
    <cellStyle name="_대곡이설(투찰)_양곡부두(투찰)-0.31%_마현생창(동양고속)_예정공정표" xfId="460"/>
    <cellStyle name="_대곡이설(투찰)_양곡부두(투찰)-0.31%_마현생창(동양고속)_왜관-태평건설" xfId="461"/>
    <cellStyle name="_대곡이설(투찰)_양곡부두(투찰)-0.31%_마현생창(동양고속)_왜관-태평건설_예정공정표" xfId="462"/>
    <cellStyle name="_대곡이설(투찰)_양곡부두(투찰)-0.31%_봉무지방산업단지도로(투찰)②" xfId="463"/>
    <cellStyle name="_대곡이설(투찰)_양곡부두(투찰)-0.31%_봉무지방산업단지도로(투찰)②_마현생창(동양고속)" xfId="464"/>
    <cellStyle name="_대곡이설(투찰)_양곡부두(투찰)-0.31%_봉무지방산업단지도로(투찰)②_마현생창(동양고속)_예정공정표" xfId="465"/>
    <cellStyle name="_대곡이설(투찰)_양곡부두(투찰)-0.31%_봉무지방산업단지도로(투찰)②_마현생창(동양고속)_왜관-태평건설" xfId="466"/>
    <cellStyle name="_대곡이설(투찰)_양곡부두(투찰)-0.31%_봉무지방산업단지도로(투찰)②_마현생창(동양고속)_왜관-태평건설_예정공정표" xfId="467"/>
    <cellStyle name="_대곡이설(투찰)_양곡부두(투찰)-0.31%_봉무지방산업단지도로(투찰)②_예정공정표" xfId="468"/>
    <cellStyle name="_대곡이설(투찰)_양곡부두(투찰)-0.31%_봉무지방산업단지도로(투찰)②_왜관-태평건설" xfId="469"/>
    <cellStyle name="_대곡이설(투찰)_양곡부두(투찰)-0.31%_봉무지방산업단지도로(투찰)②_왜관-태평건설_예정공정표" xfId="470"/>
    <cellStyle name="_대곡이설(투찰)_양곡부두(투찰)-0.31%_봉무지방산업단지도로(투찰)②+0.250%" xfId="471"/>
    <cellStyle name="_대곡이설(투찰)_양곡부두(투찰)-0.31%_봉무지방산업단지도로(투찰)②+0.250%_마현생창(동양고속)" xfId="472"/>
    <cellStyle name="_대곡이설(투찰)_양곡부두(투찰)-0.31%_봉무지방산업단지도로(투찰)②+0.250%_마현생창(동양고속)_예정공정표" xfId="473"/>
    <cellStyle name="_대곡이설(투찰)_양곡부두(투찰)-0.31%_봉무지방산업단지도로(투찰)②+0.250%_마현생창(동양고속)_왜관-태평건설" xfId="474"/>
    <cellStyle name="_대곡이설(투찰)_양곡부두(투찰)-0.31%_봉무지방산업단지도로(투찰)②+0.250%_마현생창(동양고속)_왜관-태평건설_예정공정표" xfId="475"/>
    <cellStyle name="_대곡이설(투찰)_양곡부두(투찰)-0.31%_봉무지방산업단지도로(투찰)②+0.250%_예정공정표" xfId="476"/>
    <cellStyle name="_대곡이설(투찰)_양곡부두(투찰)-0.31%_봉무지방산업단지도로(투찰)②+0.250%_왜관-태평건설" xfId="477"/>
    <cellStyle name="_대곡이설(투찰)_양곡부두(투찰)-0.31%_봉무지방산업단지도로(투찰)②+0.250%_왜관-태평건설_예정공정표" xfId="478"/>
    <cellStyle name="_대곡이설(투찰)_양곡부두(투찰)-0.31%_예정공정표" xfId="479"/>
    <cellStyle name="_대곡이설(투찰)_양곡부두(투찰)-0.31%_왜관-태평건설" xfId="480"/>
    <cellStyle name="_대곡이설(투찰)_양곡부두(투찰)-0.31%_왜관-태평건설_예정공정표" xfId="481"/>
    <cellStyle name="_대곡이설(투찰)_양곡부두(투찰)-0.31%_합덕-신례원(2공구)투찰" xfId="482"/>
    <cellStyle name="_대곡이설(투찰)_양곡부두(투찰)-0.31%_합덕-신례원(2공구)투찰_경찰서-터미널간도로(투찰)②" xfId="483"/>
    <cellStyle name="_대곡이설(투찰)_양곡부두(투찰)-0.31%_합덕-신례원(2공구)투찰_경찰서-터미널간도로(투찰)②_마현생창(동양고속)" xfId="484"/>
    <cellStyle name="_대곡이설(투찰)_양곡부두(투찰)-0.31%_합덕-신례원(2공구)투찰_경찰서-터미널간도로(투찰)②_마현생창(동양고속)_예정공정표" xfId="485"/>
    <cellStyle name="_대곡이설(투찰)_양곡부두(투찰)-0.31%_합덕-신례원(2공구)투찰_경찰서-터미널간도로(투찰)②_마현생창(동양고속)_왜관-태평건설" xfId="486"/>
    <cellStyle name="_대곡이설(투찰)_양곡부두(투찰)-0.31%_합덕-신례원(2공구)투찰_경찰서-터미널간도로(투찰)②_마현생창(동양고속)_왜관-태평건설_예정공정표" xfId="487"/>
    <cellStyle name="_대곡이설(투찰)_양곡부두(투찰)-0.31%_합덕-신례원(2공구)투찰_경찰서-터미널간도로(투찰)②_예정공정표" xfId="488"/>
    <cellStyle name="_대곡이설(투찰)_양곡부두(투찰)-0.31%_합덕-신례원(2공구)투찰_경찰서-터미널간도로(투찰)②_왜관-태평건설" xfId="489"/>
    <cellStyle name="_대곡이설(투찰)_양곡부두(투찰)-0.31%_합덕-신례원(2공구)투찰_경찰서-터미널간도로(투찰)②_왜관-태평건설_예정공정표" xfId="490"/>
    <cellStyle name="_대곡이설(투찰)_양곡부두(투찰)-0.31%_합덕-신례원(2공구)투찰_마현생창(동양고속)" xfId="491"/>
    <cellStyle name="_대곡이설(투찰)_양곡부두(투찰)-0.31%_합덕-신례원(2공구)투찰_마현생창(동양고속)_예정공정표" xfId="492"/>
    <cellStyle name="_대곡이설(투찰)_양곡부두(투찰)-0.31%_합덕-신례원(2공구)투찰_마현생창(동양고속)_왜관-태평건설" xfId="493"/>
    <cellStyle name="_대곡이설(투찰)_양곡부두(투찰)-0.31%_합덕-신례원(2공구)투찰_마현생창(동양고속)_왜관-태평건설_예정공정표" xfId="494"/>
    <cellStyle name="_대곡이설(투찰)_양곡부두(투찰)-0.31%_합덕-신례원(2공구)투찰_봉무지방산업단지도로(투찰)②" xfId="495"/>
    <cellStyle name="_대곡이설(투찰)_양곡부두(투찰)-0.31%_합덕-신례원(2공구)투찰_봉무지방산업단지도로(투찰)②_마현생창(동양고속)" xfId="496"/>
    <cellStyle name="_대곡이설(투찰)_양곡부두(투찰)-0.31%_합덕-신례원(2공구)투찰_봉무지방산업단지도로(투찰)②_마현생창(동양고속)_예정공정표" xfId="497"/>
    <cellStyle name="_대곡이설(투찰)_양곡부두(투찰)-0.31%_합덕-신례원(2공구)투찰_봉무지방산업단지도로(투찰)②_마현생창(동양고속)_왜관-태평건설" xfId="498"/>
    <cellStyle name="_대곡이설(투찰)_양곡부두(투찰)-0.31%_합덕-신례원(2공구)투찰_봉무지방산업단지도로(투찰)②_마현생창(동양고속)_왜관-태평건설_예정공정표" xfId="499"/>
    <cellStyle name="_대곡이설(투찰)_양곡부두(투찰)-0.31%_합덕-신례원(2공구)투찰_봉무지방산업단지도로(투찰)②_예정공정표" xfId="500"/>
    <cellStyle name="_대곡이설(투찰)_양곡부두(투찰)-0.31%_합덕-신례원(2공구)투찰_봉무지방산업단지도로(투찰)②_왜관-태평건설" xfId="501"/>
    <cellStyle name="_대곡이설(투찰)_양곡부두(투찰)-0.31%_합덕-신례원(2공구)투찰_봉무지방산업단지도로(투찰)②_왜관-태평건설_예정공정표" xfId="502"/>
    <cellStyle name="_대곡이설(투찰)_양곡부두(투찰)-0.31%_합덕-신례원(2공구)투찰_봉무지방산업단지도로(투찰)②+0.250%" xfId="503"/>
    <cellStyle name="_대곡이설(투찰)_양곡부두(투찰)-0.31%_합덕-신례원(2공구)투찰_봉무지방산업단지도로(투찰)②+0.250%_마현생창(동양고속)" xfId="504"/>
    <cellStyle name="_대곡이설(투찰)_양곡부두(투찰)-0.31%_합덕-신례원(2공구)투찰_봉무지방산업단지도로(투찰)②+0.250%_마현생창(동양고속)_예정공정표" xfId="505"/>
    <cellStyle name="_대곡이설(투찰)_양곡부두(투찰)-0.31%_합덕-신례원(2공구)투찰_봉무지방산업단지도로(투찰)②+0.250%_마현생창(동양고속)_왜관-태평건설" xfId="506"/>
    <cellStyle name="_대곡이설(투찰)_양곡부두(투찰)-0.31%_합덕-신례원(2공구)투찰_봉무지방산업단지도로(투찰)②+0.250%_마현생창(동양고속)_왜관-태평건설_예정공정표" xfId="507"/>
    <cellStyle name="_대곡이설(투찰)_양곡부두(투찰)-0.31%_합덕-신례원(2공구)투찰_봉무지방산업단지도로(투찰)②+0.250%_예정공정표" xfId="508"/>
    <cellStyle name="_대곡이설(투찰)_양곡부두(투찰)-0.31%_합덕-신례원(2공구)투찰_봉무지방산업단지도로(투찰)②+0.250%_왜관-태평건설" xfId="509"/>
    <cellStyle name="_대곡이설(투찰)_양곡부두(투찰)-0.31%_합덕-신례원(2공구)투찰_봉무지방산업단지도로(투찰)②+0.250%_왜관-태평건설_예정공정표" xfId="510"/>
    <cellStyle name="_대곡이설(투찰)_양곡부두(투찰)-0.31%_합덕-신례원(2공구)투찰_예정공정표" xfId="511"/>
    <cellStyle name="_대곡이설(투찰)_양곡부두(투찰)-0.31%_합덕-신례원(2공구)투찰_왜관-태평건설" xfId="512"/>
    <cellStyle name="_대곡이설(투찰)_양곡부두(투찰)-0.31%_합덕-신례원(2공구)투찰_왜관-태평건설_예정공정표" xfId="513"/>
    <cellStyle name="_대곡이설(투찰)_양곡부두(투찰)-0.31%_합덕-신례원(2공구)투찰_합덕-신례원(2공구)투찰" xfId="514"/>
    <cellStyle name="_대곡이설(투찰)_양곡부두(투찰)-0.31%_합덕-신례원(2공구)투찰_합덕-신례원(2공구)투찰_경찰서-터미널간도로(투찰)②" xfId="515"/>
    <cellStyle name="_대곡이설(투찰)_양곡부두(투찰)-0.31%_합덕-신례원(2공구)투찰_합덕-신례원(2공구)투찰_경찰서-터미널간도로(투찰)②_마현생창(동양고속)" xfId="516"/>
    <cellStyle name="_대곡이설(투찰)_양곡부두(투찰)-0.31%_합덕-신례원(2공구)투찰_합덕-신례원(2공구)투찰_경찰서-터미널간도로(투찰)②_마현생창(동양고속)_예정공정표" xfId="517"/>
    <cellStyle name="_대곡이설(투찰)_양곡부두(투찰)-0.31%_합덕-신례원(2공구)투찰_합덕-신례원(2공구)투찰_경찰서-터미널간도로(투찰)②_마현생창(동양고속)_왜관-태평건설" xfId="518"/>
    <cellStyle name="_대곡이설(투찰)_양곡부두(투찰)-0.31%_합덕-신례원(2공구)투찰_합덕-신례원(2공구)투찰_경찰서-터미널간도로(투찰)②_마현생창(동양고속)_왜관-태평건설_예정공정표" xfId="519"/>
    <cellStyle name="_대곡이설(투찰)_양곡부두(투찰)-0.31%_합덕-신례원(2공구)투찰_합덕-신례원(2공구)투찰_경찰서-터미널간도로(투찰)②_예정공정표" xfId="520"/>
    <cellStyle name="_대곡이설(투찰)_양곡부두(투찰)-0.31%_합덕-신례원(2공구)투찰_합덕-신례원(2공구)투찰_경찰서-터미널간도로(투찰)②_왜관-태평건설" xfId="521"/>
    <cellStyle name="_대곡이설(투찰)_양곡부두(투찰)-0.31%_합덕-신례원(2공구)투찰_합덕-신례원(2공구)투찰_경찰서-터미널간도로(투찰)②_왜관-태평건설_예정공정표" xfId="522"/>
    <cellStyle name="_대곡이설(투찰)_양곡부두(투찰)-0.31%_합덕-신례원(2공구)투찰_합덕-신례원(2공구)투찰_마현생창(동양고속)" xfId="523"/>
    <cellStyle name="_대곡이설(투찰)_양곡부두(투찰)-0.31%_합덕-신례원(2공구)투찰_합덕-신례원(2공구)투찰_마현생창(동양고속)_예정공정표" xfId="524"/>
    <cellStyle name="_대곡이설(투찰)_양곡부두(투찰)-0.31%_합덕-신례원(2공구)투찰_합덕-신례원(2공구)투찰_마현생창(동양고속)_왜관-태평건설" xfId="525"/>
    <cellStyle name="_대곡이설(투찰)_양곡부두(투찰)-0.31%_합덕-신례원(2공구)투찰_합덕-신례원(2공구)투찰_마현생창(동양고속)_왜관-태평건설_예정공정표" xfId="526"/>
    <cellStyle name="_대곡이설(투찰)_양곡부두(투찰)-0.31%_합덕-신례원(2공구)투찰_합덕-신례원(2공구)투찰_봉무지방산업단지도로(투찰)②" xfId="527"/>
    <cellStyle name="_대곡이설(투찰)_양곡부두(투찰)-0.31%_합덕-신례원(2공구)투찰_합덕-신례원(2공구)투찰_봉무지방산업단지도로(투찰)②_마현생창(동양고속)" xfId="528"/>
    <cellStyle name="_대곡이설(투찰)_양곡부두(투찰)-0.31%_합덕-신례원(2공구)투찰_합덕-신례원(2공구)투찰_봉무지방산업단지도로(투찰)②_마현생창(동양고속)_예정공정표" xfId="529"/>
    <cellStyle name="_대곡이설(투찰)_양곡부두(투찰)-0.31%_합덕-신례원(2공구)투찰_합덕-신례원(2공구)투찰_봉무지방산업단지도로(투찰)②_마현생창(동양고속)_왜관-태평건설" xfId="530"/>
    <cellStyle name="_대곡이설(투찰)_양곡부두(투찰)-0.31%_합덕-신례원(2공구)투찰_합덕-신례원(2공구)투찰_봉무지방산업단지도로(투찰)②_마현생창(동양고속)_왜관-태평건설_예정공정표" xfId="531"/>
    <cellStyle name="_대곡이설(투찰)_양곡부두(투찰)-0.31%_합덕-신례원(2공구)투찰_합덕-신례원(2공구)투찰_봉무지방산업단지도로(투찰)②_예정공정표" xfId="532"/>
    <cellStyle name="_대곡이설(투찰)_양곡부두(투찰)-0.31%_합덕-신례원(2공구)투찰_합덕-신례원(2공구)투찰_봉무지방산업단지도로(투찰)②_왜관-태평건설" xfId="533"/>
    <cellStyle name="_대곡이설(투찰)_양곡부두(투찰)-0.31%_합덕-신례원(2공구)투찰_합덕-신례원(2공구)투찰_봉무지방산업단지도로(투찰)②_왜관-태평건설_예정공정표" xfId="534"/>
    <cellStyle name="_대곡이설(투찰)_양곡부두(투찰)-0.31%_합덕-신례원(2공구)투찰_합덕-신례원(2공구)투찰_봉무지방산업단지도로(투찰)②+0.250%" xfId="535"/>
    <cellStyle name="_대곡이설(투찰)_양곡부두(투찰)-0.31%_합덕-신례원(2공구)투찰_합덕-신례원(2공구)투찰_봉무지방산업단지도로(투찰)②+0.250%_마현생창(동양고속)" xfId="536"/>
    <cellStyle name="_대곡이설(투찰)_양곡부두(투찰)-0.31%_합덕-신례원(2공구)투찰_합덕-신례원(2공구)투찰_봉무지방산업단지도로(투찰)②+0.250%_마현생창(동양고속)_예정공정표" xfId="537"/>
    <cellStyle name="_대곡이설(투찰)_양곡부두(투찰)-0.31%_합덕-신례원(2공구)투찰_합덕-신례원(2공구)투찰_봉무지방산업단지도로(투찰)②+0.250%_마현생창(동양고속)_왜관-태평건설" xfId="538"/>
    <cellStyle name="_대곡이설(투찰)_양곡부두(투찰)-0.31%_합덕-신례원(2공구)투찰_합덕-신례원(2공구)투찰_봉무지방산업단지도로(투찰)②+0.250%_마현생창(동양고속)_왜관-태평건설_예정공정표" xfId="539"/>
    <cellStyle name="_대곡이설(투찰)_양곡부두(투찰)-0.31%_합덕-신례원(2공구)투찰_합덕-신례원(2공구)투찰_봉무지방산업단지도로(투찰)②+0.250%_예정공정표" xfId="540"/>
    <cellStyle name="_대곡이설(투찰)_양곡부두(투찰)-0.31%_합덕-신례원(2공구)투찰_합덕-신례원(2공구)투찰_봉무지방산업단지도로(투찰)②+0.250%_왜관-태평건설" xfId="541"/>
    <cellStyle name="_대곡이설(투찰)_양곡부두(투찰)-0.31%_합덕-신례원(2공구)투찰_합덕-신례원(2공구)투찰_봉무지방산업단지도로(투찰)②+0.250%_왜관-태평건설_예정공정표" xfId="542"/>
    <cellStyle name="_대곡이설(투찰)_양곡부두(투찰)-0.31%_합덕-신례원(2공구)투찰_합덕-신례원(2공구)투찰_예정공정표" xfId="543"/>
    <cellStyle name="_대곡이설(투찰)_양곡부두(투찰)-0.31%_합덕-신례원(2공구)투찰_합덕-신례원(2공구)투찰_왜관-태평건설" xfId="544"/>
    <cellStyle name="_대곡이설(투찰)_양곡부두(투찰)-0.31%_합덕-신례원(2공구)투찰_합덕-신례원(2공구)투찰_왜관-태평건설_예정공정표" xfId="545"/>
    <cellStyle name="_대곡이설(투찰)_예정공정표" xfId="546"/>
    <cellStyle name="_대곡이설(투찰)_왜관-태평건설" xfId="547"/>
    <cellStyle name="_대곡이설(투찰)_왜관-태평건설_예정공정표" xfId="548"/>
    <cellStyle name="_대곡이설(투찰)_창원상수도(토목)투찰" xfId="549"/>
    <cellStyle name="_대곡이설(투찰)_창원상수도(토목)투찰_경찰서-터미널간도로(투찰)②" xfId="550"/>
    <cellStyle name="_대곡이설(투찰)_창원상수도(토목)투찰_경찰서-터미널간도로(투찰)②_마현생창(동양고속)" xfId="551"/>
    <cellStyle name="_대곡이설(투찰)_창원상수도(토목)투찰_경찰서-터미널간도로(투찰)②_마현생창(동양고속)_예정공정표" xfId="552"/>
    <cellStyle name="_대곡이설(투찰)_창원상수도(토목)투찰_경찰서-터미널간도로(투찰)②_마현생창(동양고속)_왜관-태평건설" xfId="553"/>
    <cellStyle name="_대곡이설(투찰)_창원상수도(토목)투찰_경찰서-터미널간도로(투찰)②_마현생창(동양고속)_왜관-태평건설_예정공정표" xfId="554"/>
    <cellStyle name="_대곡이설(투찰)_창원상수도(토목)투찰_경찰서-터미널간도로(투찰)②_예정공정표" xfId="555"/>
    <cellStyle name="_대곡이설(투찰)_창원상수도(토목)투찰_경찰서-터미널간도로(투찰)②_왜관-태평건설" xfId="556"/>
    <cellStyle name="_대곡이설(투찰)_창원상수도(토목)투찰_경찰서-터미널간도로(투찰)②_왜관-태평건설_예정공정표" xfId="557"/>
    <cellStyle name="_대곡이설(투찰)_창원상수도(토목)투찰_마현생창(동양고속)" xfId="558"/>
    <cellStyle name="_대곡이설(투찰)_창원상수도(토목)투찰_마현생창(동양고속)_예정공정표" xfId="559"/>
    <cellStyle name="_대곡이설(투찰)_창원상수도(토목)투찰_마현생창(동양고속)_왜관-태평건설" xfId="560"/>
    <cellStyle name="_대곡이설(투찰)_창원상수도(토목)투찰_마현생창(동양고속)_왜관-태평건설_예정공정표" xfId="561"/>
    <cellStyle name="_대곡이설(투찰)_창원상수도(토목)투찰_봉무지방산업단지도로(투찰)②" xfId="562"/>
    <cellStyle name="_대곡이설(투찰)_창원상수도(토목)투찰_봉무지방산업단지도로(투찰)②_마현생창(동양고속)" xfId="563"/>
    <cellStyle name="_대곡이설(투찰)_창원상수도(토목)투찰_봉무지방산업단지도로(투찰)②_마현생창(동양고속)_예정공정표" xfId="564"/>
    <cellStyle name="_대곡이설(투찰)_창원상수도(토목)투찰_봉무지방산업단지도로(투찰)②_마현생창(동양고속)_왜관-태평건설" xfId="565"/>
    <cellStyle name="_대곡이설(투찰)_창원상수도(토목)투찰_봉무지방산업단지도로(투찰)②_마현생창(동양고속)_왜관-태평건설_예정공정표" xfId="566"/>
    <cellStyle name="_대곡이설(투찰)_창원상수도(토목)투찰_봉무지방산업단지도로(투찰)②_예정공정표" xfId="567"/>
    <cellStyle name="_대곡이설(투찰)_창원상수도(토목)투찰_봉무지방산업단지도로(투찰)②_왜관-태평건설" xfId="568"/>
    <cellStyle name="_대곡이설(투찰)_창원상수도(토목)투찰_봉무지방산업단지도로(투찰)②_왜관-태평건설_예정공정표" xfId="569"/>
    <cellStyle name="_대곡이설(투찰)_창원상수도(토목)투찰_봉무지방산업단지도로(투찰)②+0.250%" xfId="570"/>
    <cellStyle name="_대곡이설(투찰)_창원상수도(토목)투찰_봉무지방산업단지도로(투찰)②+0.250%_마현생창(동양고속)" xfId="571"/>
    <cellStyle name="_대곡이설(투찰)_창원상수도(토목)투찰_봉무지방산업단지도로(투찰)②+0.250%_마현생창(동양고속)_예정공정표" xfId="572"/>
    <cellStyle name="_대곡이설(투찰)_창원상수도(토목)투찰_봉무지방산업단지도로(투찰)②+0.250%_마현생창(동양고속)_왜관-태평건설" xfId="573"/>
    <cellStyle name="_대곡이설(투찰)_창원상수도(토목)투찰_봉무지방산업단지도로(투찰)②+0.250%_마현생창(동양고속)_왜관-태평건설_예정공정표" xfId="574"/>
    <cellStyle name="_대곡이설(투찰)_창원상수도(토목)투찰_봉무지방산업단지도로(투찰)②+0.250%_예정공정표" xfId="575"/>
    <cellStyle name="_대곡이설(투찰)_창원상수도(토목)투찰_봉무지방산업단지도로(투찰)②+0.250%_왜관-태평건설" xfId="576"/>
    <cellStyle name="_대곡이설(투찰)_창원상수도(토목)투찰_봉무지방산업단지도로(투찰)②+0.250%_왜관-태평건설_예정공정표" xfId="577"/>
    <cellStyle name="_대곡이설(투찰)_창원상수도(토목)투찰_예정공정표" xfId="578"/>
    <cellStyle name="_대곡이설(투찰)_창원상수도(토목)투찰_왜관-태평건설" xfId="579"/>
    <cellStyle name="_대곡이설(투찰)_창원상수도(토목)투찰_왜관-태평건설_예정공정표" xfId="580"/>
    <cellStyle name="_대곡이설(투찰)_창원상수도(토목)투찰_합덕-신례원(2공구)투찰" xfId="581"/>
    <cellStyle name="_대곡이설(투찰)_창원상수도(토목)투찰_합덕-신례원(2공구)투찰_경찰서-터미널간도로(투찰)②" xfId="582"/>
    <cellStyle name="_대곡이설(투찰)_창원상수도(토목)투찰_합덕-신례원(2공구)투찰_경찰서-터미널간도로(투찰)②_마현생창(동양고속)" xfId="583"/>
    <cellStyle name="_대곡이설(투찰)_창원상수도(토목)투찰_합덕-신례원(2공구)투찰_경찰서-터미널간도로(투찰)②_마현생창(동양고속)_예정공정표" xfId="584"/>
    <cellStyle name="_대곡이설(투찰)_창원상수도(토목)투찰_합덕-신례원(2공구)투찰_경찰서-터미널간도로(투찰)②_마현생창(동양고속)_왜관-태평건설" xfId="585"/>
    <cellStyle name="_대곡이설(투찰)_창원상수도(토목)투찰_합덕-신례원(2공구)투찰_경찰서-터미널간도로(투찰)②_마현생창(동양고속)_왜관-태평건설_예정공정표" xfId="586"/>
    <cellStyle name="_대곡이설(투찰)_창원상수도(토목)투찰_합덕-신례원(2공구)투찰_경찰서-터미널간도로(투찰)②_예정공정표" xfId="587"/>
    <cellStyle name="_대곡이설(투찰)_창원상수도(토목)투찰_합덕-신례원(2공구)투찰_경찰서-터미널간도로(투찰)②_왜관-태평건설" xfId="588"/>
    <cellStyle name="_대곡이설(투찰)_창원상수도(토목)투찰_합덕-신례원(2공구)투찰_경찰서-터미널간도로(투찰)②_왜관-태평건설_예정공정표" xfId="589"/>
    <cellStyle name="_대곡이설(투찰)_창원상수도(토목)투찰_합덕-신례원(2공구)투찰_마현생창(동양고속)" xfId="590"/>
    <cellStyle name="_대곡이설(투찰)_창원상수도(토목)투찰_합덕-신례원(2공구)투찰_마현생창(동양고속)_예정공정표" xfId="591"/>
    <cellStyle name="_대곡이설(투찰)_창원상수도(토목)투찰_합덕-신례원(2공구)투찰_마현생창(동양고속)_왜관-태평건설" xfId="592"/>
    <cellStyle name="_대곡이설(투찰)_창원상수도(토목)투찰_합덕-신례원(2공구)투찰_마현생창(동양고속)_왜관-태평건설_예정공정표" xfId="593"/>
    <cellStyle name="_대곡이설(투찰)_창원상수도(토목)투찰_합덕-신례원(2공구)투찰_봉무지방산업단지도로(투찰)②" xfId="594"/>
    <cellStyle name="_대곡이설(투찰)_창원상수도(토목)투찰_합덕-신례원(2공구)투찰_봉무지방산업단지도로(투찰)②_마현생창(동양고속)" xfId="595"/>
    <cellStyle name="_대곡이설(투찰)_창원상수도(토목)투찰_합덕-신례원(2공구)투찰_봉무지방산업단지도로(투찰)②_마현생창(동양고속)_예정공정표" xfId="596"/>
    <cellStyle name="_대곡이설(투찰)_창원상수도(토목)투찰_합덕-신례원(2공구)투찰_봉무지방산업단지도로(투찰)②_마현생창(동양고속)_왜관-태평건설" xfId="597"/>
    <cellStyle name="_대곡이설(투찰)_창원상수도(토목)투찰_합덕-신례원(2공구)투찰_봉무지방산업단지도로(투찰)②_마현생창(동양고속)_왜관-태평건설_예정공정표" xfId="598"/>
    <cellStyle name="_대곡이설(투찰)_창원상수도(토목)투찰_합덕-신례원(2공구)투찰_봉무지방산업단지도로(투찰)②_예정공정표" xfId="599"/>
    <cellStyle name="_대곡이설(투찰)_창원상수도(토목)투찰_합덕-신례원(2공구)투찰_봉무지방산업단지도로(투찰)②_왜관-태평건설" xfId="600"/>
    <cellStyle name="_대곡이설(투찰)_창원상수도(토목)투찰_합덕-신례원(2공구)투찰_봉무지방산업단지도로(투찰)②_왜관-태평건설_예정공정표" xfId="601"/>
    <cellStyle name="_대곡이설(투찰)_창원상수도(토목)투찰_합덕-신례원(2공구)투찰_봉무지방산업단지도로(투찰)②+0.250%" xfId="602"/>
    <cellStyle name="_대곡이설(투찰)_창원상수도(토목)투찰_합덕-신례원(2공구)투찰_봉무지방산업단지도로(투찰)②+0.250%_마현생창(동양고속)" xfId="603"/>
    <cellStyle name="_대곡이설(투찰)_창원상수도(토목)투찰_합덕-신례원(2공구)투찰_봉무지방산업단지도로(투찰)②+0.250%_마현생창(동양고속)_예정공정표" xfId="604"/>
    <cellStyle name="_대곡이설(투찰)_창원상수도(토목)투찰_합덕-신례원(2공구)투찰_봉무지방산업단지도로(투찰)②+0.250%_마현생창(동양고속)_왜관-태평건설" xfId="605"/>
    <cellStyle name="_대곡이설(투찰)_창원상수도(토목)투찰_합덕-신례원(2공구)투찰_봉무지방산업단지도로(투찰)②+0.250%_마현생창(동양고속)_왜관-태평건설_예정공정표" xfId="606"/>
    <cellStyle name="_대곡이설(투찰)_창원상수도(토목)투찰_합덕-신례원(2공구)투찰_봉무지방산업단지도로(투찰)②+0.250%_예정공정표" xfId="607"/>
    <cellStyle name="_대곡이설(투찰)_창원상수도(토목)투찰_합덕-신례원(2공구)투찰_봉무지방산업단지도로(투찰)②+0.250%_왜관-태평건설" xfId="608"/>
    <cellStyle name="_대곡이설(투찰)_창원상수도(토목)투찰_합덕-신례원(2공구)투찰_봉무지방산업단지도로(투찰)②+0.250%_왜관-태평건설_예정공정표" xfId="609"/>
    <cellStyle name="_대곡이설(투찰)_창원상수도(토목)투찰_합덕-신례원(2공구)투찰_예정공정표" xfId="610"/>
    <cellStyle name="_대곡이설(투찰)_창원상수도(토목)투찰_합덕-신례원(2공구)투찰_왜관-태평건설" xfId="611"/>
    <cellStyle name="_대곡이설(투찰)_창원상수도(토목)투찰_합덕-신례원(2공구)투찰_왜관-태평건설_예정공정표" xfId="612"/>
    <cellStyle name="_대곡이설(투찰)_창원상수도(토목)투찰_합덕-신례원(2공구)투찰_합덕-신례원(2공구)투찰" xfId="613"/>
    <cellStyle name="_대곡이설(투찰)_창원상수도(토목)투찰_합덕-신례원(2공구)투찰_합덕-신례원(2공구)투찰_경찰서-터미널간도로(투찰)②" xfId="614"/>
    <cellStyle name="_대곡이설(투찰)_창원상수도(토목)투찰_합덕-신례원(2공구)투찰_합덕-신례원(2공구)투찰_경찰서-터미널간도로(투찰)②_마현생창(동양고속)" xfId="615"/>
    <cellStyle name="_대곡이설(투찰)_창원상수도(토목)투찰_합덕-신례원(2공구)투찰_합덕-신례원(2공구)투찰_경찰서-터미널간도로(투찰)②_마현생창(동양고속)_예정공정표" xfId="616"/>
    <cellStyle name="_대곡이설(투찰)_창원상수도(토목)투찰_합덕-신례원(2공구)투찰_합덕-신례원(2공구)투찰_경찰서-터미널간도로(투찰)②_마현생창(동양고속)_왜관-태평건설" xfId="617"/>
    <cellStyle name="_대곡이설(투찰)_창원상수도(토목)투찰_합덕-신례원(2공구)투찰_합덕-신례원(2공구)투찰_경찰서-터미널간도로(투찰)②_마현생창(동양고속)_왜관-태평건설_예정공정표" xfId="618"/>
    <cellStyle name="_대곡이설(투찰)_창원상수도(토목)투찰_합덕-신례원(2공구)투찰_합덕-신례원(2공구)투찰_경찰서-터미널간도로(투찰)②_예정공정표" xfId="619"/>
    <cellStyle name="_대곡이설(투찰)_창원상수도(토목)투찰_합덕-신례원(2공구)투찰_합덕-신례원(2공구)투찰_경찰서-터미널간도로(투찰)②_왜관-태평건설" xfId="620"/>
    <cellStyle name="_대곡이설(투찰)_창원상수도(토목)투찰_합덕-신례원(2공구)투찰_합덕-신례원(2공구)투찰_경찰서-터미널간도로(투찰)②_왜관-태평건설_예정공정표" xfId="621"/>
    <cellStyle name="_대곡이설(투찰)_창원상수도(토목)투찰_합덕-신례원(2공구)투찰_합덕-신례원(2공구)투찰_마현생창(동양고속)" xfId="622"/>
    <cellStyle name="_대곡이설(투찰)_창원상수도(토목)투찰_합덕-신례원(2공구)투찰_합덕-신례원(2공구)투찰_마현생창(동양고속)_예정공정표" xfId="623"/>
    <cellStyle name="_대곡이설(투찰)_창원상수도(토목)투찰_합덕-신례원(2공구)투찰_합덕-신례원(2공구)투찰_마현생창(동양고속)_왜관-태평건설" xfId="624"/>
    <cellStyle name="_대곡이설(투찰)_창원상수도(토목)투찰_합덕-신례원(2공구)투찰_합덕-신례원(2공구)투찰_마현생창(동양고속)_왜관-태평건설_예정공정표" xfId="625"/>
    <cellStyle name="_대곡이설(투찰)_창원상수도(토목)투찰_합덕-신례원(2공구)투찰_합덕-신례원(2공구)투찰_봉무지방산업단지도로(투찰)②" xfId="626"/>
    <cellStyle name="_대곡이설(투찰)_창원상수도(토목)투찰_합덕-신례원(2공구)투찰_합덕-신례원(2공구)투찰_봉무지방산업단지도로(투찰)②_마현생창(동양고속)" xfId="627"/>
    <cellStyle name="_대곡이설(투찰)_창원상수도(토목)투찰_합덕-신례원(2공구)투찰_합덕-신례원(2공구)투찰_봉무지방산업단지도로(투찰)②_마현생창(동양고속)_예정공정표" xfId="628"/>
    <cellStyle name="_대곡이설(투찰)_창원상수도(토목)투찰_합덕-신례원(2공구)투찰_합덕-신례원(2공구)투찰_봉무지방산업단지도로(투찰)②_마현생창(동양고속)_왜관-태평건설" xfId="629"/>
    <cellStyle name="_대곡이설(투찰)_창원상수도(토목)투찰_합덕-신례원(2공구)투찰_합덕-신례원(2공구)투찰_봉무지방산업단지도로(투찰)②_마현생창(동양고속)_왜관-태평건설_예정공정표" xfId="630"/>
    <cellStyle name="_대곡이설(투찰)_창원상수도(토목)투찰_합덕-신례원(2공구)투찰_합덕-신례원(2공구)투찰_봉무지방산업단지도로(투찰)②_예정공정표" xfId="631"/>
    <cellStyle name="_대곡이설(투찰)_창원상수도(토목)투찰_합덕-신례원(2공구)투찰_합덕-신례원(2공구)투찰_봉무지방산업단지도로(투찰)②_왜관-태평건설" xfId="632"/>
    <cellStyle name="_대곡이설(투찰)_창원상수도(토목)투찰_합덕-신례원(2공구)투찰_합덕-신례원(2공구)투찰_봉무지방산업단지도로(투찰)②_왜관-태평건설_예정공정표" xfId="633"/>
    <cellStyle name="_대곡이설(투찰)_창원상수도(토목)투찰_합덕-신례원(2공구)투찰_합덕-신례원(2공구)투찰_봉무지방산업단지도로(투찰)②+0.250%" xfId="634"/>
    <cellStyle name="_대곡이설(투찰)_창원상수도(토목)투찰_합덕-신례원(2공구)투찰_합덕-신례원(2공구)투찰_봉무지방산업단지도로(투찰)②+0.250%_마현생창(동양고속)" xfId="635"/>
    <cellStyle name="_대곡이설(투찰)_창원상수도(토목)투찰_합덕-신례원(2공구)투찰_합덕-신례원(2공구)투찰_봉무지방산업단지도로(투찰)②+0.250%_마현생창(동양고속)_예정공정표" xfId="636"/>
    <cellStyle name="_대곡이설(투찰)_창원상수도(토목)투찰_합덕-신례원(2공구)투찰_합덕-신례원(2공구)투찰_봉무지방산업단지도로(투찰)②+0.250%_마현생창(동양고속)_왜관-태평건설" xfId="637"/>
    <cellStyle name="_대곡이설(투찰)_창원상수도(토목)투찰_합덕-신례원(2공구)투찰_합덕-신례원(2공구)투찰_봉무지방산업단지도로(투찰)②+0.250%_마현생창(동양고속)_왜관-태평건설_예정공정표" xfId="638"/>
    <cellStyle name="_대곡이설(투찰)_창원상수도(토목)투찰_합덕-신례원(2공구)투찰_합덕-신례원(2공구)투찰_봉무지방산업단지도로(투찰)②+0.250%_예정공정표" xfId="639"/>
    <cellStyle name="_대곡이설(투찰)_창원상수도(토목)투찰_합덕-신례원(2공구)투찰_합덕-신례원(2공구)투찰_봉무지방산업단지도로(투찰)②+0.250%_왜관-태평건설" xfId="640"/>
    <cellStyle name="_대곡이설(투찰)_창원상수도(토목)투찰_합덕-신례원(2공구)투찰_합덕-신례원(2공구)투찰_봉무지방산업단지도로(투찰)②+0.250%_왜관-태평건설_예정공정표" xfId="641"/>
    <cellStyle name="_대곡이설(투찰)_창원상수도(토목)투찰_합덕-신례원(2공구)투찰_합덕-신례원(2공구)투찰_예정공정표" xfId="642"/>
    <cellStyle name="_대곡이설(투찰)_창원상수도(토목)투찰_합덕-신례원(2공구)투찰_합덕-신례원(2공구)투찰_왜관-태평건설" xfId="643"/>
    <cellStyle name="_대곡이설(투찰)_창원상수도(토목)투찰_합덕-신례원(2공구)투찰_합덕-신례원(2공구)투찰_왜관-태평건설_예정공정표" xfId="644"/>
    <cellStyle name="_대곡이설(투찰)_합덕-신례원(2공구)투찰" xfId="645"/>
    <cellStyle name="_대곡이설(투찰)_합덕-신례원(2공구)투찰_경찰서-터미널간도로(투찰)②" xfId="646"/>
    <cellStyle name="_대곡이설(투찰)_합덕-신례원(2공구)투찰_경찰서-터미널간도로(투찰)②_마현생창(동양고속)" xfId="647"/>
    <cellStyle name="_대곡이설(투찰)_합덕-신례원(2공구)투찰_경찰서-터미널간도로(투찰)②_마현생창(동양고속)_예정공정표" xfId="648"/>
    <cellStyle name="_대곡이설(투찰)_합덕-신례원(2공구)투찰_경찰서-터미널간도로(투찰)②_마현생창(동양고속)_왜관-태평건설" xfId="649"/>
    <cellStyle name="_대곡이설(투찰)_합덕-신례원(2공구)투찰_경찰서-터미널간도로(투찰)②_마현생창(동양고속)_왜관-태평건설_예정공정표" xfId="650"/>
    <cellStyle name="_대곡이설(투찰)_합덕-신례원(2공구)투찰_경찰서-터미널간도로(투찰)②_예정공정표" xfId="651"/>
    <cellStyle name="_대곡이설(투찰)_합덕-신례원(2공구)투찰_경찰서-터미널간도로(투찰)②_왜관-태평건설" xfId="652"/>
    <cellStyle name="_대곡이설(투찰)_합덕-신례원(2공구)투찰_경찰서-터미널간도로(투찰)②_왜관-태평건설_예정공정표" xfId="653"/>
    <cellStyle name="_대곡이설(투찰)_합덕-신례원(2공구)투찰_마현생창(동양고속)" xfId="654"/>
    <cellStyle name="_대곡이설(투찰)_합덕-신례원(2공구)투찰_마현생창(동양고속)_예정공정표" xfId="655"/>
    <cellStyle name="_대곡이설(투찰)_합덕-신례원(2공구)투찰_마현생창(동양고속)_왜관-태평건설" xfId="656"/>
    <cellStyle name="_대곡이설(투찰)_합덕-신례원(2공구)투찰_마현생창(동양고속)_왜관-태평건설_예정공정표" xfId="657"/>
    <cellStyle name="_대곡이설(투찰)_합덕-신례원(2공구)투찰_봉무지방산업단지도로(투찰)②" xfId="658"/>
    <cellStyle name="_대곡이설(투찰)_합덕-신례원(2공구)투찰_봉무지방산업단지도로(투찰)②_마현생창(동양고속)" xfId="659"/>
    <cellStyle name="_대곡이설(투찰)_합덕-신례원(2공구)투찰_봉무지방산업단지도로(투찰)②_마현생창(동양고속)_예정공정표" xfId="660"/>
    <cellStyle name="_대곡이설(투찰)_합덕-신례원(2공구)투찰_봉무지방산업단지도로(투찰)②_마현생창(동양고속)_왜관-태평건설" xfId="661"/>
    <cellStyle name="_대곡이설(투찰)_합덕-신례원(2공구)투찰_봉무지방산업단지도로(투찰)②_마현생창(동양고속)_왜관-태평건설_예정공정표" xfId="662"/>
    <cellStyle name="_대곡이설(투찰)_합덕-신례원(2공구)투찰_봉무지방산업단지도로(투찰)②_예정공정표" xfId="663"/>
    <cellStyle name="_대곡이설(투찰)_합덕-신례원(2공구)투찰_봉무지방산업단지도로(투찰)②_왜관-태평건설" xfId="664"/>
    <cellStyle name="_대곡이설(투찰)_합덕-신례원(2공구)투찰_봉무지방산업단지도로(투찰)②_왜관-태평건설_예정공정표" xfId="665"/>
    <cellStyle name="_대곡이설(투찰)_합덕-신례원(2공구)투찰_봉무지방산업단지도로(투찰)②+0.250%" xfId="666"/>
    <cellStyle name="_대곡이설(투찰)_합덕-신례원(2공구)투찰_봉무지방산업단지도로(투찰)②+0.250%_마현생창(동양고속)" xfId="667"/>
    <cellStyle name="_대곡이설(투찰)_합덕-신례원(2공구)투찰_봉무지방산업단지도로(투찰)②+0.250%_마현생창(동양고속)_예정공정표" xfId="668"/>
    <cellStyle name="_대곡이설(투찰)_합덕-신례원(2공구)투찰_봉무지방산업단지도로(투찰)②+0.250%_마현생창(동양고속)_왜관-태평건설" xfId="669"/>
    <cellStyle name="_대곡이설(투찰)_합덕-신례원(2공구)투찰_봉무지방산업단지도로(투찰)②+0.250%_마현생창(동양고속)_왜관-태평건설_예정공정표" xfId="670"/>
    <cellStyle name="_대곡이설(투찰)_합덕-신례원(2공구)투찰_봉무지방산업단지도로(투찰)②+0.250%_예정공정표" xfId="671"/>
    <cellStyle name="_대곡이설(투찰)_합덕-신례원(2공구)투찰_봉무지방산업단지도로(투찰)②+0.250%_왜관-태평건설" xfId="672"/>
    <cellStyle name="_대곡이설(투찰)_합덕-신례원(2공구)투찰_봉무지방산업단지도로(투찰)②+0.250%_왜관-태평건설_예정공정표" xfId="673"/>
    <cellStyle name="_대곡이설(투찰)_합덕-신례원(2공구)투찰_예정공정표" xfId="674"/>
    <cellStyle name="_대곡이설(투찰)_합덕-신례원(2공구)투찰_왜관-태평건설" xfId="675"/>
    <cellStyle name="_대곡이설(투찰)_합덕-신례원(2공구)투찰_왜관-태평건설_예정공정표" xfId="676"/>
    <cellStyle name="_대곡이설(투찰)_합덕-신례원(2공구)투찰_합덕-신례원(2공구)투찰" xfId="677"/>
    <cellStyle name="_대곡이설(투찰)_합덕-신례원(2공구)투찰_합덕-신례원(2공구)투찰_경찰서-터미널간도로(투찰)②" xfId="678"/>
    <cellStyle name="_대곡이설(투찰)_합덕-신례원(2공구)투찰_합덕-신례원(2공구)투찰_경찰서-터미널간도로(투찰)②_마현생창(동양고속)" xfId="679"/>
    <cellStyle name="_대곡이설(투찰)_합덕-신례원(2공구)투찰_합덕-신례원(2공구)투찰_경찰서-터미널간도로(투찰)②_마현생창(동양고속)_예정공정표" xfId="680"/>
    <cellStyle name="_대곡이설(투찰)_합덕-신례원(2공구)투찰_합덕-신례원(2공구)투찰_경찰서-터미널간도로(투찰)②_마현생창(동양고속)_왜관-태평건설" xfId="681"/>
    <cellStyle name="_대곡이설(투찰)_합덕-신례원(2공구)투찰_합덕-신례원(2공구)투찰_경찰서-터미널간도로(투찰)②_마현생창(동양고속)_왜관-태평건설_예정공정표" xfId="682"/>
    <cellStyle name="_대곡이설(투찰)_합덕-신례원(2공구)투찰_합덕-신례원(2공구)투찰_경찰서-터미널간도로(투찰)②_예정공정표" xfId="683"/>
    <cellStyle name="_대곡이설(투찰)_합덕-신례원(2공구)투찰_합덕-신례원(2공구)투찰_경찰서-터미널간도로(투찰)②_왜관-태평건설" xfId="684"/>
    <cellStyle name="_대곡이설(투찰)_합덕-신례원(2공구)투찰_합덕-신례원(2공구)투찰_경찰서-터미널간도로(투찰)②_왜관-태평건설_예정공정표" xfId="685"/>
    <cellStyle name="_대곡이설(투찰)_합덕-신례원(2공구)투찰_합덕-신례원(2공구)투찰_마현생창(동양고속)" xfId="686"/>
    <cellStyle name="_대곡이설(투찰)_합덕-신례원(2공구)투찰_합덕-신례원(2공구)투찰_마현생창(동양고속)_예정공정표" xfId="687"/>
    <cellStyle name="_대곡이설(투찰)_합덕-신례원(2공구)투찰_합덕-신례원(2공구)투찰_마현생창(동양고속)_왜관-태평건설" xfId="688"/>
    <cellStyle name="_대곡이설(투찰)_합덕-신례원(2공구)투찰_합덕-신례원(2공구)투찰_마현생창(동양고속)_왜관-태평건설_예정공정표" xfId="689"/>
    <cellStyle name="_대곡이설(투찰)_합덕-신례원(2공구)투찰_합덕-신례원(2공구)투찰_봉무지방산업단지도로(투찰)②" xfId="690"/>
    <cellStyle name="_대곡이설(투찰)_합덕-신례원(2공구)투찰_합덕-신례원(2공구)투찰_봉무지방산업단지도로(투찰)②_마현생창(동양고속)" xfId="691"/>
    <cellStyle name="_대곡이설(투찰)_합덕-신례원(2공구)투찰_합덕-신례원(2공구)투찰_봉무지방산업단지도로(투찰)②_마현생창(동양고속)_예정공정표" xfId="692"/>
    <cellStyle name="_대곡이설(투찰)_합덕-신례원(2공구)투찰_합덕-신례원(2공구)투찰_봉무지방산업단지도로(투찰)②_마현생창(동양고속)_왜관-태평건설" xfId="693"/>
    <cellStyle name="_대곡이설(투찰)_합덕-신례원(2공구)투찰_합덕-신례원(2공구)투찰_봉무지방산업단지도로(투찰)②_마현생창(동양고속)_왜관-태평건설_예정공정표" xfId="694"/>
    <cellStyle name="_대곡이설(투찰)_합덕-신례원(2공구)투찰_합덕-신례원(2공구)투찰_봉무지방산업단지도로(투찰)②_예정공정표" xfId="695"/>
    <cellStyle name="_대곡이설(투찰)_합덕-신례원(2공구)투찰_합덕-신례원(2공구)투찰_봉무지방산업단지도로(투찰)②_왜관-태평건설" xfId="696"/>
    <cellStyle name="_대곡이설(투찰)_합덕-신례원(2공구)투찰_합덕-신례원(2공구)투찰_봉무지방산업단지도로(투찰)②_왜관-태평건설_예정공정표" xfId="697"/>
    <cellStyle name="_대곡이설(투찰)_합덕-신례원(2공구)투찰_합덕-신례원(2공구)투찰_봉무지방산업단지도로(투찰)②+0.250%" xfId="698"/>
    <cellStyle name="_대곡이설(투찰)_합덕-신례원(2공구)투찰_합덕-신례원(2공구)투찰_봉무지방산업단지도로(투찰)②+0.250%_마현생창(동양고속)" xfId="699"/>
    <cellStyle name="_대곡이설(투찰)_합덕-신례원(2공구)투찰_합덕-신례원(2공구)투찰_봉무지방산업단지도로(투찰)②+0.250%_마현생창(동양고속)_예정공정표" xfId="700"/>
    <cellStyle name="_대곡이설(투찰)_합덕-신례원(2공구)투찰_합덕-신례원(2공구)투찰_봉무지방산업단지도로(투찰)②+0.250%_마현생창(동양고속)_왜관-태평건설" xfId="701"/>
    <cellStyle name="_대곡이설(투찰)_합덕-신례원(2공구)투찰_합덕-신례원(2공구)투찰_봉무지방산업단지도로(투찰)②+0.250%_마현생창(동양고속)_왜관-태평건설_예정공정표" xfId="702"/>
    <cellStyle name="_대곡이설(투찰)_합덕-신례원(2공구)투찰_합덕-신례원(2공구)투찰_봉무지방산업단지도로(투찰)②+0.250%_예정공정표" xfId="703"/>
    <cellStyle name="_대곡이설(투찰)_합덕-신례원(2공구)투찰_합덕-신례원(2공구)투찰_봉무지방산업단지도로(투찰)②+0.250%_왜관-태평건설" xfId="704"/>
    <cellStyle name="_대곡이설(투찰)_합덕-신례원(2공구)투찰_합덕-신례원(2공구)투찰_봉무지방산업단지도로(투찰)②+0.250%_왜관-태평건설_예정공정표" xfId="705"/>
    <cellStyle name="_대곡이설(투찰)_합덕-신례원(2공구)투찰_합덕-신례원(2공구)투찰_예정공정표" xfId="706"/>
    <cellStyle name="_대곡이설(투찰)_합덕-신례원(2공구)투찰_합덕-신례원(2공구)투찰_왜관-태평건설" xfId="707"/>
    <cellStyle name="_대곡이설(투찰)_합덕-신례원(2공구)투찰_합덕-신례원(2공구)투찰_왜관-태평건설_예정공정표" xfId="708"/>
    <cellStyle name="_대관업무비" xfId="709"/>
    <cellStyle name="_대관협의비용" xfId="710"/>
    <cellStyle name="_대구 검사동 SOS어르신 마을 신축-전기(0822)" xfId="711"/>
    <cellStyle name="_대구공고(집행,기존철거제외4.8)" xfId="712"/>
    <cellStyle name="_대구예술영재교육원 외등설치" xfId="713"/>
    <cellStyle name="_대명여자고등학교_강당무대기계장치 제작설치" xfId="714"/>
    <cellStyle name="_대전망운용국 대수선 전기공사+개요" xfId="715"/>
    <cellStyle name="_도급내역(전체분)" xfId="716"/>
    <cellStyle name="_도급내역(전체분)_복사본 총괄1회변경" xfId="717"/>
    <cellStyle name="_도급내역(전체분)_총괄1회변경" xfId="718"/>
    <cellStyle name="_도급내역(토공)" xfId="719"/>
    <cellStyle name="_도덕-고흥도로(투찰)" xfId="720"/>
    <cellStyle name="_동구효청원설계내역서" xfId="721"/>
    <cellStyle name="_동래여고_강당 무대장치 제작설치" xfId="722"/>
    <cellStyle name="_동래여고_강당 무대장치 제작설치_2-(제조)성심정보고_방송장치" xfId="723"/>
    <cellStyle name="_동목포전화국제4회기성청구서" xfId="724"/>
    <cellStyle name="_두계변전소하도급" xfId="725"/>
    <cellStyle name="_등촌동 어린이집" xfId="726"/>
    <cellStyle name="_무창(전자입찰용)" xfId="727"/>
    <cellStyle name="_무창(전자입찰용)_예정공정표" xfId="728"/>
    <cellStyle name="_무창(전자입찰용)_왜관-태평건설" xfId="729"/>
    <cellStyle name="_무창(전자입찰용)_왜관-태평건설_예정공정표" xfId="730"/>
    <cellStyle name="_무창투찰" xfId="731"/>
    <cellStyle name="_무창투찰_예정공정표" xfId="732"/>
    <cellStyle name="_방짜유기전문박물관전기공사" xfId="733"/>
    <cellStyle name="_변경내역서" xfId="734"/>
    <cellStyle name="_본관전원이설및전기개보수내역서" xfId="735"/>
    <cellStyle name="_봉림고교 교사신축(최종)" xfId="736"/>
    <cellStyle name="_봉림고교 교사신축(최종)-참고용" xfId="737"/>
    <cellStyle name="_부대입찰양식②" xfId="738"/>
    <cellStyle name="_부대입찰양식②_경찰서-터미널간도로(투찰)②" xfId="739"/>
    <cellStyle name="_부대입찰양식②_경찰서-터미널간도로(투찰)②_마현생창(동양고속)" xfId="740"/>
    <cellStyle name="_부대입찰양식②_경찰서-터미널간도로(투찰)②_마현생창(동양고속)_예정공정표" xfId="741"/>
    <cellStyle name="_부대입찰양식②_경찰서-터미널간도로(투찰)②_마현생창(동양고속)_왜관-태평건설" xfId="742"/>
    <cellStyle name="_부대입찰양식②_경찰서-터미널간도로(투찰)②_마현생창(동양고속)_왜관-태평건설_예정공정표" xfId="743"/>
    <cellStyle name="_부대입찰양식②_경찰서-터미널간도로(투찰)②_예정공정표" xfId="744"/>
    <cellStyle name="_부대입찰양식②_경찰서-터미널간도로(투찰)②_왜관-태평건설" xfId="745"/>
    <cellStyle name="_부대입찰양식②_경찰서-터미널간도로(투찰)②_왜관-태평건설_예정공정표" xfId="746"/>
    <cellStyle name="_부대입찰양식②_마현생창(동양고속)" xfId="747"/>
    <cellStyle name="_부대입찰양식②_마현생창(동양고속)_예정공정표" xfId="748"/>
    <cellStyle name="_부대입찰양식②_마현생창(동양고속)_왜관-태평건설" xfId="749"/>
    <cellStyle name="_부대입찰양식②_마현생창(동양고속)_왜관-태평건설_예정공정표" xfId="750"/>
    <cellStyle name="_부대입찰양식②_봉무지방산업단지도로(투찰)②" xfId="751"/>
    <cellStyle name="_부대입찰양식②_봉무지방산업단지도로(투찰)②_마현생창(동양고속)" xfId="752"/>
    <cellStyle name="_부대입찰양식②_봉무지방산업단지도로(투찰)②_마현생창(동양고속)_예정공정표" xfId="753"/>
    <cellStyle name="_부대입찰양식②_봉무지방산업단지도로(투찰)②_마현생창(동양고속)_왜관-태평건설" xfId="754"/>
    <cellStyle name="_부대입찰양식②_봉무지방산업단지도로(투찰)②_마현생창(동양고속)_왜관-태평건설_예정공정표" xfId="755"/>
    <cellStyle name="_부대입찰양식②_봉무지방산업단지도로(투찰)②_예정공정표" xfId="756"/>
    <cellStyle name="_부대입찰양식②_봉무지방산업단지도로(투찰)②_왜관-태평건설" xfId="757"/>
    <cellStyle name="_부대입찰양식②_봉무지방산업단지도로(투찰)②_왜관-태평건설_예정공정표" xfId="758"/>
    <cellStyle name="_부대입찰양식②_봉무지방산업단지도로(투찰)②+0.250%" xfId="759"/>
    <cellStyle name="_부대입찰양식②_봉무지방산업단지도로(투찰)②+0.250%_마현생창(동양고속)" xfId="760"/>
    <cellStyle name="_부대입찰양식②_봉무지방산업단지도로(투찰)②+0.250%_마현생창(동양고속)_예정공정표" xfId="761"/>
    <cellStyle name="_부대입찰양식②_봉무지방산업단지도로(투찰)②+0.250%_마현생창(동양고속)_왜관-태평건설" xfId="762"/>
    <cellStyle name="_부대입찰양식②_봉무지방산업단지도로(투찰)②+0.250%_마현생창(동양고속)_왜관-태평건설_예정공정표" xfId="763"/>
    <cellStyle name="_부대입찰양식②_봉무지방산업단지도로(투찰)②+0.250%_예정공정표" xfId="764"/>
    <cellStyle name="_부대입찰양식②_봉무지방산업단지도로(투찰)②+0.250%_왜관-태평건설" xfId="765"/>
    <cellStyle name="_부대입찰양식②_봉무지방산업단지도로(투찰)②+0.250%_왜관-태평건설_예정공정표" xfId="766"/>
    <cellStyle name="_부대입찰양식②_예정공정표" xfId="767"/>
    <cellStyle name="_부대입찰양식②_왜관-태평건설" xfId="768"/>
    <cellStyle name="_부대입찰양식②_왜관-태평건설_예정공정표" xfId="769"/>
    <cellStyle name="_부대입찰양식②_합덕-신례원(2공구)투찰" xfId="770"/>
    <cellStyle name="_부대입찰양식②_합덕-신례원(2공구)투찰_경찰서-터미널간도로(투찰)②" xfId="771"/>
    <cellStyle name="_부대입찰양식②_합덕-신례원(2공구)투찰_경찰서-터미널간도로(투찰)②_마현생창(동양고속)" xfId="772"/>
    <cellStyle name="_부대입찰양식②_합덕-신례원(2공구)투찰_경찰서-터미널간도로(투찰)②_마현생창(동양고속)_예정공정표" xfId="773"/>
    <cellStyle name="_부대입찰양식②_합덕-신례원(2공구)투찰_경찰서-터미널간도로(투찰)②_마현생창(동양고속)_왜관-태평건설" xfId="774"/>
    <cellStyle name="_부대입찰양식②_합덕-신례원(2공구)투찰_경찰서-터미널간도로(투찰)②_마현생창(동양고속)_왜관-태평건설_예정공정표" xfId="775"/>
    <cellStyle name="_부대입찰양식②_합덕-신례원(2공구)투찰_경찰서-터미널간도로(투찰)②_예정공정표" xfId="776"/>
    <cellStyle name="_부대입찰양식②_합덕-신례원(2공구)투찰_경찰서-터미널간도로(투찰)②_왜관-태평건설" xfId="777"/>
    <cellStyle name="_부대입찰양식②_합덕-신례원(2공구)투찰_경찰서-터미널간도로(투찰)②_왜관-태평건설_예정공정표" xfId="778"/>
    <cellStyle name="_부대입찰양식②_합덕-신례원(2공구)투찰_마현생창(동양고속)" xfId="779"/>
    <cellStyle name="_부대입찰양식②_합덕-신례원(2공구)투찰_마현생창(동양고속)_예정공정표" xfId="780"/>
    <cellStyle name="_부대입찰양식②_합덕-신례원(2공구)투찰_마현생창(동양고속)_왜관-태평건설" xfId="781"/>
    <cellStyle name="_부대입찰양식②_합덕-신례원(2공구)투찰_마현생창(동양고속)_왜관-태평건설_예정공정표" xfId="782"/>
    <cellStyle name="_부대입찰양식②_합덕-신례원(2공구)투찰_봉무지방산업단지도로(투찰)②" xfId="783"/>
    <cellStyle name="_부대입찰양식②_합덕-신례원(2공구)투찰_봉무지방산업단지도로(투찰)②_마현생창(동양고속)" xfId="784"/>
    <cellStyle name="_부대입찰양식②_합덕-신례원(2공구)투찰_봉무지방산업단지도로(투찰)②_마현생창(동양고속)_예정공정표" xfId="785"/>
    <cellStyle name="_부대입찰양식②_합덕-신례원(2공구)투찰_봉무지방산업단지도로(투찰)②_마현생창(동양고속)_왜관-태평건설" xfId="786"/>
    <cellStyle name="_부대입찰양식②_합덕-신례원(2공구)투찰_봉무지방산업단지도로(투찰)②_마현생창(동양고속)_왜관-태평건설_예정공정표" xfId="787"/>
    <cellStyle name="_부대입찰양식②_합덕-신례원(2공구)투찰_봉무지방산업단지도로(투찰)②_예정공정표" xfId="788"/>
    <cellStyle name="_부대입찰양식②_합덕-신례원(2공구)투찰_봉무지방산업단지도로(투찰)②_왜관-태평건설" xfId="789"/>
    <cellStyle name="_부대입찰양식②_합덕-신례원(2공구)투찰_봉무지방산업단지도로(투찰)②_왜관-태평건설_예정공정표" xfId="790"/>
    <cellStyle name="_부대입찰양식②_합덕-신례원(2공구)투찰_봉무지방산업단지도로(투찰)②+0.250%" xfId="791"/>
    <cellStyle name="_부대입찰양식②_합덕-신례원(2공구)투찰_봉무지방산업단지도로(투찰)②+0.250%_마현생창(동양고속)" xfId="792"/>
    <cellStyle name="_부대입찰양식②_합덕-신례원(2공구)투찰_봉무지방산업단지도로(투찰)②+0.250%_마현생창(동양고속)_예정공정표" xfId="793"/>
    <cellStyle name="_부대입찰양식②_합덕-신례원(2공구)투찰_봉무지방산업단지도로(투찰)②+0.250%_마현생창(동양고속)_왜관-태평건설" xfId="794"/>
    <cellStyle name="_부대입찰양식②_합덕-신례원(2공구)투찰_봉무지방산업단지도로(투찰)②+0.250%_마현생창(동양고속)_왜관-태평건설_예정공정표" xfId="795"/>
    <cellStyle name="_부대입찰양식②_합덕-신례원(2공구)투찰_봉무지방산업단지도로(투찰)②+0.250%_예정공정표" xfId="796"/>
    <cellStyle name="_부대입찰양식②_합덕-신례원(2공구)투찰_봉무지방산업단지도로(투찰)②+0.250%_왜관-태평건설" xfId="797"/>
    <cellStyle name="_부대입찰양식②_합덕-신례원(2공구)투찰_봉무지방산업단지도로(투찰)②+0.250%_왜관-태평건설_예정공정표" xfId="798"/>
    <cellStyle name="_부대입찰양식②_합덕-신례원(2공구)투찰_예정공정표" xfId="799"/>
    <cellStyle name="_부대입찰양식②_합덕-신례원(2공구)투찰_왜관-태평건설" xfId="800"/>
    <cellStyle name="_부대입찰양식②_합덕-신례원(2공구)투찰_왜관-태평건설_예정공정표" xfId="801"/>
    <cellStyle name="_부대입찰양식②_합덕-신례원(2공구)투찰_합덕-신례원(2공구)투찰" xfId="802"/>
    <cellStyle name="_부대입찰양식②_합덕-신례원(2공구)투찰_합덕-신례원(2공구)투찰_경찰서-터미널간도로(투찰)②" xfId="803"/>
    <cellStyle name="_부대입찰양식②_합덕-신례원(2공구)투찰_합덕-신례원(2공구)투찰_경찰서-터미널간도로(투찰)②_마현생창(동양고속)" xfId="804"/>
    <cellStyle name="_부대입찰양식②_합덕-신례원(2공구)투찰_합덕-신례원(2공구)투찰_경찰서-터미널간도로(투찰)②_마현생창(동양고속)_예정공정표" xfId="805"/>
    <cellStyle name="_부대입찰양식②_합덕-신례원(2공구)투찰_합덕-신례원(2공구)투찰_경찰서-터미널간도로(투찰)②_마현생창(동양고속)_왜관-태평건설" xfId="806"/>
    <cellStyle name="_부대입찰양식②_합덕-신례원(2공구)투찰_합덕-신례원(2공구)투찰_경찰서-터미널간도로(투찰)②_마현생창(동양고속)_왜관-태평건설_예정공정표" xfId="807"/>
    <cellStyle name="_부대입찰양식②_합덕-신례원(2공구)투찰_합덕-신례원(2공구)투찰_경찰서-터미널간도로(투찰)②_예정공정표" xfId="808"/>
    <cellStyle name="_부대입찰양식②_합덕-신례원(2공구)투찰_합덕-신례원(2공구)투찰_경찰서-터미널간도로(투찰)②_왜관-태평건설" xfId="809"/>
    <cellStyle name="_부대입찰양식②_합덕-신례원(2공구)투찰_합덕-신례원(2공구)투찰_경찰서-터미널간도로(투찰)②_왜관-태평건설_예정공정표" xfId="810"/>
    <cellStyle name="_부대입찰양식②_합덕-신례원(2공구)투찰_합덕-신례원(2공구)투찰_마현생창(동양고속)" xfId="811"/>
    <cellStyle name="_부대입찰양식②_합덕-신례원(2공구)투찰_합덕-신례원(2공구)투찰_마현생창(동양고속)_예정공정표" xfId="812"/>
    <cellStyle name="_부대입찰양식②_합덕-신례원(2공구)투찰_합덕-신례원(2공구)투찰_마현생창(동양고속)_왜관-태평건설" xfId="813"/>
    <cellStyle name="_부대입찰양식②_합덕-신례원(2공구)투찰_합덕-신례원(2공구)투찰_마현생창(동양고속)_왜관-태평건설_예정공정표" xfId="814"/>
    <cellStyle name="_부대입찰양식②_합덕-신례원(2공구)투찰_합덕-신례원(2공구)투찰_봉무지방산업단지도로(투찰)②" xfId="815"/>
    <cellStyle name="_부대입찰양식②_합덕-신례원(2공구)투찰_합덕-신례원(2공구)투찰_봉무지방산업단지도로(투찰)②_마현생창(동양고속)" xfId="816"/>
    <cellStyle name="_부대입찰양식②_합덕-신례원(2공구)투찰_합덕-신례원(2공구)투찰_봉무지방산업단지도로(투찰)②_마현생창(동양고속)_예정공정표" xfId="817"/>
    <cellStyle name="_부대입찰양식②_합덕-신례원(2공구)투찰_합덕-신례원(2공구)투찰_봉무지방산업단지도로(투찰)②_마현생창(동양고속)_왜관-태평건설" xfId="818"/>
    <cellStyle name="_부대입찰양식②_합덕-신례원(2공구)투찰_합덕-신례원(2공구)투찰_봉무지방산업단지도로(투찰)②_마현생창(동양고속)_왜관-태평건설_예정공정표" xfId="819"/>
    <cellStyle name="_부대입찰양식②_합덕-신례원(2공구)투찰_합덕-신례원(2공구)투찰_봉무지방산업단지도로(투찰)②_예정공정표" xfId="820"/>
    <cellStyle name="_부대입찰양식②_합덕-신례원(2공구)투찰_합덕-신례원(2공구)투찰_봉무지방산업단지도로(투찰)②_왜관-태평건설" xfId="821"/>
    <cellStyle name="_부대입찰양식②_합덕-신례원(2공구)투찰_합덕-신례원(2공구)투찰_봉무지방산업단지도로(투찰)②_왜관-태평건설_예정공정표" xfId="822"/>
    <cellStyle name="_부대입찰양식②_합덕-신례원(2공구)투찰_합덕-신례원(2공구)투찰_봉무지방산업단지도로(투찰)②+0.250%" xfId="823"/>
    <cellStyle name="_부대입찰양식②_합덕-신례원(2공구)투찰_합덕-신례원(2공구)투찰_봉무지방산업단지도로(투찰)②+0.250%_마현생창(동양고속)" xfId="824"/>
    <cellStyle name="_부대입찰양식②_합덕-신례원(2공구)투찰_합덕-신례원(2공구)투찰_봉무지방산업단지도로(투찰)②+0.250%_마현생창(동양고속)_예정공정표" xfId="825"/>
    <cellStyle name="_부대입찰양식②_합덕-신례원(2공구)투찰_합덕-신례원(2공구)투찰_봉무지방산업단지도로(투찰)②+0.250%_마현생창(동양고속)_왜관-태평건설" xfId="826"/>
    <cellStyle name="_부대입찰양식②_합덕-신례원(2공구)투찰_합덕-신례원(2공구)투찰_봉무지방산업단지도로(투찰)②+0.250%_마현생창(동양고속)_왜관-태평건설_예정공정표" xfId="827"/>
    <cellStyle name="_부대입찰양식②_합덕-신례원(2공구)투찰_합덕-신례원(2공구)투찰_봉무지방산업단지도로(투찰)②+0.250%_예정공정표" xfId="828"/>
    <cellStyle name="_부대입찰양식②_합덕-신례원(2공구)투찰_합덕-신례원(2공구)투찰_봉무지방산업단지도로(투찰)②+0.250%_왜관-태평건설" xfId="829"/>
    <cellStyle name="_부대입찰양식②_합덕-신례원(2공구)투찰_합덕-신례원(2공구)투찰_봉무지방산업단지도로(투찰)②+0.250%_왜관-태평건설_예정공정표" xfId="830"/>
    <cellStyle name="_부대입찰양식②_합덕-신례원(2공구)투찰_합덕-신례원(2공구)투찰_예정공정표" xfId="831"/>
    <cellStyle name="_부대입찰양식②_합덕-신례원(2공구)투찰_합덕-신례원(2공구)투찰_왜관-태평건설" xfId="832"/>
    <cellStyle name="_부대입찰양식②_합덕-신례원(2공구)투찰_합덕-신례원(2공구)투찰_왜관-태평건설_예정공정표" xfId="833"/>
    <cellStyle name="_부천범박동" xfId="834"/>
    <cellStyle name="_부평배수지(투찰)" xfId="835"/>
    <cellStyle name="_부평배수지(투찰)_경찰서-터미널간도로(투찰)②" xfId="836"/>
    <cellStyle name="_부평배수지(투찰)_경찰서-터미널간도로(투찰)②_마현생창(동양고속)" xfId="837"/>
    <cellStyle name="_부평배수지(투찰)_경찰서-터미널간도로(투찰)②_마현생창(동양고속)_예정공정표" xfId="838"/>
    <cellStyle name="_부평배수지(투찰)_경찰서-터미널간도로(투찰)②_마현생창(동양고속)_왜관-태평건설" xfId="839"/>
    <cellStyle name="_부평배수지(투찰)_경찰서-터미널간도로(투찰)②_마현생창(동양고속)_왜관-태평건설_예정공정표" xfId="840"/>
    <cellStyle name="_부평배수지(투찰)_경찰서-터미널간도로(투찰)②_예정공정표" xfId="841"/>
    <cellStyle name="_부평배수지(투찰)_경찰서-터미널간도로(투찰)②_왜관-태평건설" xfId="842"/>
    <cellStyle name="_부평배수지(투찰)_경찰서-터미널간도로(투찰)②_왜관-태평건설_예정공정표" xfId="843"/>
    <cellStyle name="_부평배수지(투찰)_마현생창(동양고속)" xfId="844"/>
    <cellStyle name="_부평배수지(투찰)_마현생창(동양고속)_예정공정표" xfId="845"/>
    <cellStyle name="_부평배수지(투찰)_마현생창(동양고속)_왜관-태평건설" xfId="846"/>
    <cellStyle name="_부평배수지(투찰)_마현생창(동양고속)_왜관-태평건설_예정공정표" xfId="847"/>
    <cellStyle name="_부평배수지(투찰)_봉무지방산업단지도로(투찰)②" xfId="848"/>
    <cellStyle name="_부평배수지(투찰)_봉무지방산업단지도로(투찰)②_마현생창(동양고속)" xfId="849"/>
    <cellStyle name="_부평배수지(투찰)_봉무지방산업단지도로(투찰)②_마현생창(동양고속)_예정공정표" xfId="850"/>
    <cellStyle name="_부평배수지(투찰)_봉무지방산업단지도로(투찰)②_마현생창(동양고속)_왜관-태평건설" xfId="851"/>
    <cellStyle name="_부평배수지(투찰)_봉무지방산업단지도로(투찰)②_마현생창(동양고속)_왜관-태평건설_예정공정표" xfId="852"/>
    <cellStyle name="_부평배수지(투찰)_봉무지방산업단지도로(투찰)②_예정공정표" xfId="853"/>
    <cellStyle name="_부평배수지(투찰)_봉무지방산업단지도로(투찰)②_왜관-태평건설" xfId="854"/>
    <cellStyle name="_부평배수지(투찰)_봉무지방산업단지도로(투찰)②_왜관-태평건설_예정공정표" xfId="855"/>
    <cellStyle name="_부평배수지(투찰)_봉무지방산업단지도로(투찰)②+0.250%" xfId="856"/>
    <cellStyle name="_부평배수지(투찰)_봉무지방산업단지도로(투찰)②+0.250%_마현생창(동양고속)" xfId="857"/>
    <cellStyle name="_부평배수지(투찰)_봉무지방산업단지도로(투찰)②+0.250%_마현생창(동양고속)_예정공정표" xfId="858"/>
    <cellStyle name="_부평배수지(투찰)_봉무지방산업단지도로(투찰)②+0.250%_마현생창(동양고속)_왜관-태평건설" xfId="859"/>
    <cellStyle name="_부평배수지(투찰)_봉무지방산업단지도로(투찰)②+0.250%_마현생창(동양고속)_왜관-태평건설_예정공정표" xfId="860"/>
    <cellStyle name="_부평배수지(투찰)_봉무지방산업단지도로(투찰)②+0.250%_예정공정표" xfId="861"/>
    <cellStyle name="_부평배수지(투찰)_봉무지방산업단지도로(투찰)②+0.250%_왜관-태평건설" xfId="862"/>
    <cellStyle name="_부평배수지(투찰)_봉무지방산업단지도로(투찰)②+0.250%_왜관-태평건설_예정공정표" xfId="863"/>
    <cellStyle name="_부평배수지(투찰)_예정공정표" xfId="864"/>
    <cellStyle name="_부평배수지(투찰)_왜관-태평건설" xfId="865"/>
    <cellStyle name="_부평배수지(투찰)_왜관-태평건설_예정공정표" xfId="866"/>
    <cellStyle name="_부평배수지(투찰)_합덕-신례원(2공구)투찰" xfId="867"/>
    <cellStyle name="_부평배수지(투찰)_합덕-신례원(2공구)투찰_경찰서-터미널간도로(투찰)②" xfId="868"/>
    <cellStyle name="_부평배수지(투찰)_합덕-신례원(2공구)투찰_경찰서-터미널간도로(투찰)②_마현생창(동양고속)" xfId="869"/>
    <cellStyle name="_부평배수지(투찰)_합덕-신례원(2공구)투찰_경찰서-터미널간도로(투찰)②_마현생창(동양고속)_예정공정표" xfId="870"/>
    <cellStyle name="_부평배수지(투찰)_합덕-신례원(2공구)투찰_경찰서-터미널간도로(투찰)②_마현생창(동양고속)_왜관-태평건설" xfId="871"/>
    <cellStyle name="_부평배수지(투찰)_합덕-신례원(2공구)투찰_경찰서-터미널간도로(투찰)②_마현생창(동양고속)_왜관-태평건설_예정공정표" xfId="872"/>
    <cellStyle name="_부평배수지(투찰)_합덕-신례원(2공구)투찰_경찰서-터미널간도로(투찰)②_예정공정표" xfId="873"/>
    <cellStyle name="_부평배수지(투찰)_합덕-신례원(2공구)투찰_경찰서-터미널간도로(투찰)②_왜관-태평건설" xfId="874"/>
    <cellStyle name="_부평배수지(투찰)_합덕-신례원(2공구)투찰_경찰서-터미널간도로(투찰)②_왜관-태평건설_예정공정표" xfId="875"/>
    <cellStyle name="_부평배수지(투찰)_합덕-신례원(2공구)투찰_마현생창(동양고속)" xfId="876"/>
    <cellStyle name="_부평배수지(투찰)_합덕-신례원(2공구)투찰_마현생창(동양고속)_예정공정표" xfId="877"/>
    <cellStyle name="_부평배수지(투찰)_합덕-신례원(2공구)투찰_마현생창(동양고속)_왜관-태평건설" xfId="878"/>
    <cellStyle name="_부평배수지(투찰)_합덕-신례원(2공구)투찰_마현생창(동양고속)_왜관-태평건설_예정공정표" xfId="879"/>
    <cellStyle name="_부평배수지(투찰)_합덕-신례원(2공구)투찰_봉무지방산업단지도로(투찰)②" xfId="880"/>
    <cellStyle name="_부평배수지(투찰)_합덕-신례원(2공구)투찰_봉무지방산업단지도로(투찰)②_마현생창(동양고속)" xfId="881"/>
    <cellStyle name="_부평배수지(투찰)_합덕-신례원(2공구)투찰_봉무지방산업단지도로(투찰)②_마현생창(동양고속)_예정공정표" xfId="882"/>
    <cellStyle name="_부평배수지(투찰)_합덕-신례원(2공구)투찰_봉무지방산업단지도로(투찰)②_마현생창(동양고속)_왜관-태평건설" xfId="883"/>
    <cellStyle name="_부평배수지(투찰)_합덕-신례원(2공구)투찰_봉무지방산업단지도로(투찰)②_마현생창(동양고속)_왜관-태평건설_예정공정표" xfId="884"/>
    <cellStyle name="_부평배수지(투찰)_합덕-신례원(2공구)투찰_봉무지방산업단지도로(투찰)②_예정공정표" xfId="885"/>
    <cellStyle name="_부평배수지(투찰)_합덕-신례원(2공구)투찰_봉무지방산업단지도로(투찰)②_왜관-태평건설" xfId="886"/>
    <cellStyle name="_부평배수지(투찰)_합덕-신례원(2공구)투찰_봉무지방산업단지도로(투찰)②_왜관-태평건설_예정공정표" xfId="887"/>
    <cellStyle name="_부평배수지(투찰)_합덕-신례원(2공구)투찰_봉무지방산업단지도로(투찰)②+0.250%" xfId="888"/>
    <cellStyle name="_부평배수지(투찰)_합덕-신례원(2공구)투찰_봉무지방산업단지도로(투찰)②+0.250%_마현생창(동양고속)" xfId="889"/>
    <cellStyle name="_부평배수지(투찰)_합덕-신례원(2공구)투찰_봉무지방산업단지도로(투찰)②+0.250%_마현생창(동양고속)_예정공정표" xfId="890"/>
    <cellStyle name="_부평배수지(투찰)_합덕-신례원(2공구)투찰_봉무지방산업단지도로(투찰)②+0.250%_마현생창(동양고속)_왜관-태평건설" xfId="891"/>
    <cellStyle name="_부평배수지(투찰)_합덕-신례원(2공구)투찰_봉무지방산업단지도로(투찰)②+0.250%_마현생창(동양고속)_왜관-태평건설_예정공정표" xfId="892"/>
    <cellStyle name="_부평배수지(투찰)_합덕-신례원(2공구)투찰_봉무지방산업단지도로(투찰)②+0.250%_예정공정표" xfId="893"/>
    <cellStyle name="_부평배수지(투찰)_합덕-신례원(2공구)투찰_봉무지방산업단지도로(투찰)②+0.250%_왜관-태평건설" xfId="894"/>
    <cellStyle name="_부평배수지(투찰)_합덕-신례원(2공구)투찰_봉무지방산업단지도로(투찰)②+0.250%_왜관-태평건설_예정공정표" xfId="895"/>
    <cellStyle name="_부평배수지(투찰)_합덕-신례원(2공구)투찰_예정공정표" xfId="896"/>
    <cellStyle name="_부평배수지(투찰)_합덕-신례원(2공구)투찰_왜관-태평건설" xfId="897"/>
    <cellStyle name="_부평배수지(투찰)_합덕-신례원(2공구)투찰_왜관-태평건설_예정공정표" xfId="898"/>
    <cellStyle name="_부평배수지(투찰)_합덕-신례원(2공구)투찰_합덕-신례원(2공구)투찰" xfId="899"/>
    <cellStyle name="_부평배수지(투찰)_합덕-신례원(2공구)투찰_합덕-신례원(2공구)투찰_경찰서-터미널간도로(투찰)②" xfId="900"/>
    <cellStyle name="_부평배수지(투찰)_합덕-신례원(2공구)투찰_합덕-신례원(2공구)투찰_경찰서-터미널간도로(투찰)②_마현생창(동양고속)" xfId="901"/>
    <cellStyle name="_부평배수지(투찰)_합덕-신례원(2공구)투찰_합덕-신례원(2공구)투찰_경찰서-터미널간도로(투찰)②_마현생창(동양고속)_예정공정표" xfId="902"/>
    <cellStyle name="_부평배수지(투찰)_합덕-신례원(2공구)투찰_합덕-신례원(2공구)투찰_경찰서-터미널간도로(투찰)②_마현생창(동양고속)_왜관-태평건설" xfId="903"/>
    <cellStyle name="_부평배수지(투찰)_합덕-신례원(2공구)투찰_합덕-신례원(2공구)투찰_경찰서-터미널간도로(투찰)②_마현생창(동양고속)_왜관-태평건설_예정공정표" xfId="904"/>
    <cellStyle name="_부평배수지(투찰)_합덕-신례원(2공구)투찰_합덕-신례원(2공구)투찰_경찰서-터미널간도로(투찰)②_예정공정표" xfId="905"/>
    <cellStyle name="_부평배수지(투찰)_합덕-신례원(2공구)투찰_합덕-신례원(2공구)투찰_경찰서-터미널간도로(투찰)②_왜관-태평건설" xfId="906"/>
    <cellStyle name="_부평배수지(투찰)_합덕-신례원(2공구)투찰_합덕-신례원(2공구)투찰_경찰서-터미널간도로(투찰)②_왜관-태평건설_예정공정표" xfId="907"/>
    <cellStyle name="_부평배수지(투찰)_합덕-신례원(2공구)투찰_합덕-신례원(2공구)투찰_마현생창(동양고속)" xfId="908"/>
    <cellStyle name="_부평배수지(투찰)_합덕-신례원(2공구)투찰_합덕-신례원(2공구)투찰_마현생창(동양고속)_예정공정표" xfId="909"/>
    <cellStyle name="_부평배수지(투찰)_합덕-신례원(2공구)투찰_합덕-신례원(2공구)투찰_마현생창(동양고속)_왜관-태평건설" xfId="910"/>
    <cellStyle name="_부평배수지(투찰)_합덕-신례원(2공구)투찰_합덕-신례원(2공구)투찰_마현생창(동양고속)_왜관-태평건설_예정공정표" xfId="911"/>
    <cellStyle name="_부평배수지(투찰)_합덕-신례원(2공구)투찰_합덕-신례원(2공구)투찰_봉무지방산업단지도로(투찰)②" xfId="912"/>
    <cellStyle name="_부평배수지(투찰)_합덕-신례원(2공구)투찰_합덕-신례원(2공구)투찰_봉무지방산업단지도로(투찰)②_마현생창(동양고속)" xfId="913"/>
    <cellStyle name="_부평배수지(투찰)_합덕-신례원(2공구)투찰_합덕-신례원(2공구)투찰_봉무지방산업단지도로(투찰)②_마현생창(동양고속)_예정공정표" xfId="914"/>
    <cellStyle name="_부평배수지(투찰)_합덕-신례원(2공구)투찰_합덕-신례원(2공구)투찰_봉무지방산업단지도로(투찰)②_마현생창(동양고속)_왜관-태평건설" xfId="915"/>
    <cellStyle name="_부평배수지(투찰)_합덕-신례원(2공구)투찰_합덕-신례원(2공구)투찰_봉무지방산업단지도로(투찰)②_마현생창(동양고속)_왜관-태평건설_예정공정표" xfId="916"/>
    <cellStyle name="_부평배수지(투찰)_합덕-신례원(2공구)투찰_합덕-신례원(2공구)투찰_봉무지방산업단지도로(투찰)②_예정공정표" xfId="917"/>
    <cellStyle name="_부평배수지(투찰)_합덕-신례원(2공구)투찰_합덕-신례원(2공구)투찰_봉무지방산업단지도로(투찰)②_왜관-태평건설" xfId="918"/>
    <cellStyle name="_부평배수지(투찰)_합덕-신례원(2공구)투찰_합덕-신례원(2공구)투찰_봉무지방산업단지도로(투찰)②_왜관-태평건설_예정공정표" xfId="919"/>
    <cellStyle name="_부평배수지(투찰)_합덕-신례원(2공구)투찰_합덕-신례원(2공구)투찰_봉무지방산업단지도로(투찰)②+0.250%" xfId="920"/>
    <cellStyle name="_부평배수지(투찰)_합덕-신례원(2공구)투찰_합덕-신례원(2공구)투찰_봉무지방산업단지도로(투찰)②+0.250%_마현생창(동양고속)" xfId="921"/>
    <cellStyle name="_부평배수지(투찰)_합덕-신례원(2공구)투찰_합덕-신례원(2공구)투찰_봉무지방산업단지도로(투찰)②+0.250%_마현생창(동양고속)_예정공정표" xfId="922"/>
    <cellStyle name="_부평배수지(투찰)_합덕-신례원(2공구)투찰_합덕-신례원(2공구)투찰_봉무지방산업단지도로(투찰)②+0.250%_마현생창(동양고속)_왜관-태평건설" xfId="923"/>
    <cellStyle name="_부평배수지(투찰)_합덕-신례원(2공구)투찰_합덕-신례원(2공구)투찰_봉무지방산업단지도로(투찰)②+0.250%_마현생창(동양고속)_왜관-태평건설_예정공정표" xfId="924"/>
    <cellStyle name="_부평배수지(투찰)_합덕-신례원(2공구)투찰_합덕-신례원(2공구)투찰_봉무지방산업단지도로(투찰)②+0.250%_예정공정표" xfId="925"/>
    <cellStyle name="_부평배수지(투찰)_합덕-신례원(2공구)투찰_합덕-신례원(2공구)투찰_봉무지방산업단지도로(투찰)②+0.250%_왜관-태평건설" xfId="926"/>
    <cellStyle name="_부평배수지(투찰)_합덕-신례원(2공구)투찰_합덕-신례원(2공구)투찰_봉무지방산업단지도로(투찰)②+0.250%_왜관-태평건설_예정공정표" xfId="927"/>
    <cellStyle name="_부평배수지(투찰)_합덕-신례원(2공구)투찰_합덕-신례원(2공구)투찰_예정공정표" xfId="928"/>
    <cellStyle name="_부평배수지(투찰)_합덕-신례원(2공구)투찰_합덕-신례원(2공구)투찰_왜관-태평건설" xfId="929"/>
    <cellStyle name="_부평배수지(투찰)_합덕-신례원(2공구)투찰_합덕-신례원(2공구)투찰_왜관-태평건설_예정공정표" xfId="930"/>
    <cellStyle name="_분전반" xfId="931"/>
    <cellStyle name="_사본 - 전기(2)" xfId="932"/>
    <cellStyle name="_사용전검사비" xfId="933"/>
    <cellStyle name="_사용전검사비산정비" xfId="934"/>
    <cellStyle name="_산동 농협동로지소 청사 신축공사-1" xfId="935"/>
    <cellStyle name="_산동 농협동로지소 청사 신축공사-1_1" xfId="936"/>
    <cellStyle name="_산출내역서1" xfId="937"/>
    <cellStyle name="_산출내역서1_내역서,공량(어린이회관)-1" xfId="938"/>
    <cellStyle name="_산출내역서1_전기내역서" xfId="939"/>
    <cellStyle name="_상원고등학교 교사동 교육환경개선 전기공사" xfId="940"/>
    <cellStyle name="_상원-외등설치" xfId="941"/>
    <cellStyle name="_상주한방병원전기" xfId="942"/>
    <cellStyle name="_서울여대(20020516)" xfId="943"/>
    <cellStyle name="_설계변경내역서(1회총괄)" xfId="944"/>
    <cellStyle name="_설계변경앞지" xfId="945"/>
    <cellStyle name="_설계변경앞지(2차)" xfId="946"/>
    <cellStyle name="_설계변경앞지(총괄)" xfId="947"/>
    <cellStyle name="_설계변경총괄(토목,건축,기계,조경)01" xfId="948"/>
    <cellStyle name="_설계변경총괄(토목,건축,기계,조경)02" xfId="949"/>
    <cellStyle name="_설계서 용지" xfId="950"/>
    <cellStyle name="_설계서(전체분3회변경)" xfId="951"/>
    <cellStyle name="_설계서-광산로" xfId="952"/>
    <cellStyle name="_설계원가 및 손익계산서(극장)" xfId="953"/>
    <cellStyle name="_설계원가 및 손익계산서(백화점)" xfId="954"/>
    <cellStyle name="_설계원가 및 손익계산서(이광환)" xfId="955"/>
    <cellStyle name="_설비(1218)" xfId="956"/>
    <cellStyle name="_설비공사" xfId="957"/>
    <cellStyle name="_설비공사 공내역서(신성서)-제출" xfId="958"/>
    <cellStyle name="_설치내역300kw" xfId="959"/>
    <cellStyle name="_성서이곡운동장0316" xfId="960"/>
    <cellStyle name="_성서이곡테니스장" xfId="961"/>
    <cellStyle name="_성심정보고_강당무대장치 및 방송장치 설치공사" xfId="962"/>
    <cellStyle name="_성심정보고_강당무대장치 및 방송장치 설치공사_2-(제조)성심정보고_방송장치" xfId="963"/>
    <cellStyle name="_소방" xfId="964"/>
    <cellStyle name="_소방내역서(동사무소)최종본" xfId="965"/>
    <cellStyle name="_수배전반" xfId="966"/>
    <cellStyle name="_수수료" xfId="967"/>
    <cellStyle name="_스튜디오" xfId="968"/>
    <cellStyle name="_시설 언더패스 견적-40202" xfId="969"/>
    <cellStyle name="_시설 언더패스 견적-40204" xfId="970"/>
    <cellStyle name="_신명견적서 수정(재주)" xfId="971"/>
    <cellStyle name="_신암공원-0923" xfId="972"/>
    <cellStyle name="_신태백(가실행)" xfId="973"/>
    <cellStyle name="_신태백(가실행)_1" xfId="974"/>
    <cellStyle name="_신태백(가실행)_1_경찰서-터미널간도로(투찰)②" xfId="975"/>
    <cellStyle name="_신태백(가실행)_1_경찰서-터미널간도로(투찰)②_마현생창(동양고속)" xfId="976"/>
    <cellStyle name="_신태백(가실행)_1_경찰서-터미널간도로(투찰)②_마현생창(동양고속)_예정공정표" xfId="977"/>
    <cellStyle name="_신태백(가실행)_1_경찰서-터미널간도로(투찰)②_마현생창(동양고속)_왜관-태평건설" xfId="978"/>
    <cellStyle name="_신태백(가실행)_1_경찰서-터미널간도로(투찰)②_마현생창(동양고속)_왜관-태평건설_예정공정표" xfId="979"/>
    <cellStyle name="_신태백(가실행)_1_경찰서-터미널간도로(투찰)②_예정공정표" xfId="980"/>
    <cellStyle name="_신태백(가실행)_1_경찰서-터미널간도로(투찰)②_왜관-태평건설" xfId="981"/>
    <cellStyle name="_신태백(가실행)_1_경찰서-터미널간도로(투찰)②_왜관-태평건설_예정공정표" xfId="982"/>
    <cellStyle name="_신태백(가실행)_1_마현생창(동양고속)" xfId="983"/>
    <cellStyle name="_신태백(가실행)_1_마현생창(동양고속)_예정공정표" xfId="984"/>
    <cellStyle name="_신태백(가실행)_1_마현생창(동양고속)_왜관-태평건설" xfId="985"/>
    <cellStyle name="_신태백(가실행)_1_마현생창(동양고속)_왜관-태평건설_예정공정표" xfId="986"/>
    <cellStyle name="_신태백(가실행)_1_봉무지방산업단지도로(투찰)②" xfId="987"/>
    <cellStyle name="_신태백(가실행)_1_봉무지방산업단지도로(투찰)②_마현생창(동양고속)" xfId="988"/>
    <cellStyle name="_신태백(가실행)_1_봉무지방산업단지도로(투찰)②_마현생창(동양고속)_예정공정표" xfId="989"/>
    <cellStyle name="_신태백(가실행)_1_봉무지방산업단지도로(투찰)②_마현생창(동양고속)_왜관-태평건설" xfId="990"/>
    <cellStyle name="_신태백(가실행)_1_봉무지방산업단지도로(투찰)②_마현생창(동양고속)_왜관-태평건설_예정공정표" xfId="991"/>
    <cellStyle name="_신태백(가실행)_1_봉무지방산업단지도로(투찰)②_예정공정표" xfId="992"/>
    <cellStyle name="_신태백(가실행)_1_봉무지방산업단지도로(투찰)②_왜관-태평건설" xfId="993"/>
    <cellStyle name="_신태백(가실행)_1_봉무지방산업단지도로(투찰)②_왜관-태평건설_예정공정표" xfId="994"/>
    <cellStyle name="_신태백(가실행)_1_봉무지방산업단지도로(투찰)②+0.250%" xfId="995"/>
    <cellStyle name="_신태백(가실행)_1_봉무지방산업단지도로(투찰)②+0.250%_마현생창(동양고속)" xfId="996"/>
    <cellStyle name="_신태백(가실행)_1_봉무지방산업단지도로(투찰)②+0.250%_마현생창(동양고속)_예정공정표" xfId="997"/>
    <cellStyle name="_신태백(가실행)_1_봉무지방산업단지도로(투찰)②+0.250%_마현생창(동양고속)_왜관-태평건설" xfId="998"/>
    <cellStyle name="_신태백(가실행)_1_봉무지방산업단지도로(투찰)②+0.250%_마현생창(동양고속)_왜관-태평건설_예정공정표" xfId="999"/>
    <cellStyle name="_신태백(가실행)_1_봉무지방산업단지도로(투찰)②+0.250%_예정공정표" xfId="1000"/>
    <cellStyle name="_신태백(가실행)_1_봉무지방산업단지도로(투찰)②+0.250%_왜관-태평건설" xfId="1001"/>
    <cellStyle name="_신태백(가실행)_1_봉무지방산업단지도로(투찰)②+0.250%_왜관-태평건설_예정공정표" xfId="1002"/>
    <cellStyle name="_신태백(가실행)_1_예정공정표" xfId="1003"/>
    <cellStyle name="_신태백(가실행)_1_왜관-태평건설" xfId="1004"/>
    <cellStyle name="_신태백(가실행)_1_왜관-태평건설_예정공정표" xfId="1005"/>
    <cellStyle name="_신태백(가실행)_1_합덕-신례원(2공구)투찰" xfId="1006"/>
    <cellStyle name="_신태백(가실행)_1_합덕-신례원(2공구)투찰_경찰서-터미널간도로(투찰)②" xfId="1007"/>
    <cellStyle name="_신태백(가실행)_1_합덕-신례원(2공구)투찰_경찰서-터미널간도로(투찰)②_마현생창(동양고속)" xfId="1008"/>
    <cellStyle name="_신태백(가실행)_1_합덕-신례원(2공구)투찰_경찰서-터미널간도로(투찰)②_마현생창(동양고속)_예정공정표" xfId="1009"/>
    <cellStyle name="_신태백(가실행)_1_합덕-신례원(2공구)투찰_경찰서-터미널간도로(투찰)②_마현생창(동양고속)_왜관-태평건설" xfId="1010"/>
    <cellStyle name="_신태백(가실행)_1_합덕-신례원(2공구)투찰_경찰서-터미널간도로(투찰)②_마현생창(동양고속)_왜관-태평건설_예정공정표" xfId="1011"/>
    <cellStyle name="_신태백(가실행)_1_합덕-신례원(2공구)투찰_경찰서-터미널간도로(투찰)②_예정공정표" xfId="1012"/>
    <cellStyle name="_신태백(가실행)_1_합덕-신례원(2공구)투찰_경찰서-터미널간도로(투찰)②_왜관-태평건설" xfId="1013"/>
    <cellStyle name="_신태백(가실행)_1_합덕-신례원(2공구)투찰_경찰서-터미널간도로(투찰)②_왜관-태평건설_예정공정표" xfId="1014"/>
    <cellStyle name="_신태백(가실행)_1_합덕-신례원(2공구)투찰_마현생창(동양고속)" xfId="1015"/>
    <cellStyle name="_신태백(가실행)_1_합덕-신례원(2공구)투찰_마현생창(동양고속)_예정공정표" xfId="1016"/>
    <cellStyle name="_신태백(가실행)_1_합덕-신례원(2공구)투찰_마현생창(동양고속)_왜관-태평건설" xfId="1017"/>
    <cellStyle name="_신태백(가실행)_1_합덕-신례원(2공구)투찰_마현생창(동양고속)_왜관-태평건설_예정공정표" xfId="1018"/>
    <cellStyle name="_신태백(가실행)_1_합덕-신례원(2공구)투찰_봉무지방산업단지도로(투찰)②" xfId="1019"/>
    <cellStyle name="_신태백(가실행)_1_합덕-신례원(2공구)투찰_봉무지방산업단지도로(투찰)②_마현생창(동양고속)" xfId="1020"/>
    <cellStyle name="_신태백(가실행)_1_합덕-신례원(2공구)투찰_봉무지방산업단지도로(투찰)②_마현생창(동양고속)_예정공정표" xfId="1021"/>
    <cellStyle name="_신태백(가실행)_1_합덕-신례원(2공구)투찰_봉무지방산업단지도로(투찰)②_마현생창(동양고속)_왜관-태평건설" xfId="1022"/>
    <cellStyle name="_신태백(가실행)_1_합덕-신례원(2공구)투찰_봉무지방산업단지도로(투찰)②_마현생창(동양고속)_왜관-태평건설_예정공정표" xfId="1023"/>
    <cellStyle name="_신태백(가실행)_1_합덕-신례원(2공구)투찰_봉무지방산업단지도로(투찰)②_예정공정표" xfId="1024"/>
    <cellStyle name="_신태백(가실행)_1_합덕-신례원(2공구)투찰_봉무지방산업단지도로(투찰)②_왜관-태평건설" xfId="1025"/>
    <cellStyle name="_신태백(가실행)_1_합덕-신례원(2공구)투찰_봉무지방산업단지도로(투찰)②_왜관-태평건설_예정공정표" xfId="1026"/>
    <cellStyle name="_신태백(가실행)_1_합덕-신례원(2공구)투찰_봉무지방산업단지도로(투찰)②+0.250%" xfId="1027"/>
    <cellStyle name="_신태백(가실행)_1_합덕-신례원(2공구)투찰_봉무지방산업단지도로(투찰)②+0.250%_마현생창(동양고속)" xfId="1028"/>
    <cellStyle name="_신태백(가실행)_1_합덕-신례원(2공구)투찰_봉무지방산업단지도로(투찰)②+0.250%_마현생창(동양고속)_예정공정표" xfId="1029"/>
    <cellStyle name="_신태백(가실행)_1_합덕-신례원(2공구)투찰_봉무지방산업단지도로(투찰)②+0.250%_마현생창(동양고속)_왜관-태평건설" xfId="1030"/>
    <cellStyle name="_신태백(가실행)_1_합덕-신례원(2공구)투찰_봉무지방산업단지도로(투찰)②+0.250%_마현생창(동양고속)_왜관-태평건설_예정공정표" xfId="1031"/>
    <cellStyle name="_신태백(가실행)_1_합덕-신례원(2공구)투찰_봉무지방산업단지도로(투찰)②+0.250%_예정공정표" xfId="1032"/>
    <cellStyle name="_신태백(가실행)_1_합덕-신례원(2공구)투찰_봉무지방산업단지도로(투찰)②+0.250%_왜관-태평건설" xfId="1033"/>
    <cellStyle name="_신태백(가실행)_1_합덕-신례원(2공구)투찰_봉무지방산업단지도로(투찰)②+0.250%_왜관-태평건설_예정공정표" xfId="1034"/>
    <cellStyle name="_신태백(가실행)_1_합덕-신례원(2공구)투찰_예정공정표" xfId="1035"/>
    <cellStyle name="_신태백(가실행)_1_합덕-신례원(2공구)투찰_왜관-태평건설" xfId="1036"/>
    <cellStyle name="_신태백(가실행)_1_합덕-신례원(2공구)투찰_왜관-태평건설_예정공정표" xfId="1037"/>
    <cellStyle name="_신태백(가실행)_1_합덕-신례원(2공구)투찰_합덕-신례원(2공구)투찰" xfId="1038"/>
    <cellStyle name="_신태백(가실행)_1_합덕-신례원(2공구)투찰_합덕-신례원(2공구)투찰_경찰서-터미널간도로(투찰)②" xfId="1039"/>
    <cellStyle name="_신태백(가실행)_1_합덕-신례원(2공구)투찰_합덕-신례원(2공구)투찰_경찰서-터미널간도로(투찰)②_마현생창(동양고속)" xfId="1040"/>
    <cellStyle name="_신태백(가실행)_1_합덕-신례원(2공구)투찰_합덕-신례원(2공구)투찰_경찰서-터미널간도로(투찰)②_마현생창(동양고속)_예정공정표" xfId="1041"/>
    <cellStyle name="_신태백(가실행)_1_합덕-신례원(2공구)투찰_합덕-신례원(2공구)투찰_경찰서-터미널간도로(투찰)②_마현생창(동양고속)_왜관-태평건설" xfId="1042"/>
    <cellStyle name="_신태백(가실행)_1_합덕-신례원(2공구)투찰_합덕-신례원(2공구)투찰_경찰서-터미널간도로(투찰)②_마현생창(동양고속)_왜관-태평건설_예정공정표" xfId="1043"/>
    <cellStyle name="_신태백(가실행)_1_합덕-신례원(2공구)투찰_합덕-신례원(2공구)투찰_경찰서-터미널간도로(투찰)②_예정공정표" xfId="1044"/>
    <cellStyle name="_신태백(가실행)_1_합덕-신례원(2공구)투찰_합덕-신례원(2공구)투찰_경찰서-터미널간도로(투찰)②_왜관-태평건설" xfId="1045"/>
    <cellStyle name="_신태백(가실행)_1_합덕-신례원(2공구)투찰_합덕-신례원(2공구)투찰_경찰서-터미널간도로(투찰)②_왜관-태평건설_예정공정표" xfId="1046"/>
    <cellStyle name="_신태백(가실행)_1_합덕-신례원(2공구)투찰_합덕-신례원(2공구)투찰_마현생창(동양고속)" xfId="1047"/>
    <cellStyle name="_신태백(가실행)_1_합덕-신례원(2공구)투찰_합덕-신례원(2공구)투찰_마현생창(동양고속)_예정공정표" xfId="1048"/>
    <cellStyle name="_신태백(가실행)_1_합덕-신례원(2공구)투찰_합덕-신례원(2공구)투찰_마현생창(동양고속)_왜관-태평건설" xfId="1049"/>
    <cellStyle name="_신태백(가실행)_1_합덕-신례원(2공구)투찰_합덕-신례원(2공구)투찰_마현생창(동양고속)_왜관-태평건설_예정공정표" xfId="1050"/>
    <cellStyle name="_신태백(가실행)_1_합덕-신례원(2공구)투찰_합덕-신례원(2공구)투찰_봉무지방산업단지도로(투찰)②" xfId="1051"/>
    <cellStyle name="_신태백(가실행)_1_합덕-신례원(2공구)투찰_합덕-신례원(2공구)투찰_봉무지방산업단지도로(투찰)②_마현생창(동양고속)" xfId="1052"/>
    <cellStyle name="_신태백(가실행)_1_합덕-신례원(2공구)투찰_합덕-신례원(2공구)투찰_봉무지방산업단지도로(투찰)②_마현생창(동양고속)_예정공정표" xfId="1053"/>
    <cellStyle name="_신태백(가실행)_1_합덕-신례원(2공구)투찰_합덕-신례원(2공구)투찰_봉무지방산업단지도로(투찰)②_마현생창(동양고속)_왜관-태평건설" xfId="1054"/>
    <cellStyle name="_신태백(가실행)_1_합덕-신례원(2공구)투찰_합덕-신례원(2공구)투찰_봉무지방산업단지도로(투찰)②_마현생창(동양고속)_왜관-태평건설_예정공정표" xfId="1055"/>
    <cellStyle name="_신태백(가실행)_1_합덕-신례원(2공구)투찰_합덕-신례원(2공구)투찰_봉무지방산업단지도로(투찰)②_예정공정표" xfId="1056"/>
    <cellStyle name="_신태백(가실행)_1_합덕-신례원(2공구)투찰_합덕-신례원(2공구)투찰_봉무지방산업단지도로(투찰)②_왜관-태평건설" xfId="1057"/>
    <cellStyle name="_신태백(가실행)_1_합덕-신례원(2공구)투찰_합덕-신례원(2공구)투찰_봉무지방산업단지도로(투찰)②_왜관-태평건설_예정공정표" xfId="1058"/>
    <cellStyle name="_신태백(가실행)_1_합덕-신례원(2공구)투찰_합덕-신례원(2공구)투찰_봉무지방산업단지도로(투찰)②+0.250%" xfId="1059"/>
    <cellStyle name="_신태백(가실행)_1_합덕-신례원(2공구)투찰_합덕-신례원(2공구)투찰_봉무지방산업단지도로(투찰)②+0.250%_마현생창(동양고속)" xfId="1060"/>
    <cellStyle name="_신태백(가실행)_1_합덕-신례원(2공구)투찰_합덕-신례원(2공구)투찰_봉무지방산업단지도로(투찰)②+0.250%_마현생창(동양고속)_예정공정표" xfId="1061"/>
    <cellStyle name="_신태백(가실행)_1_합덕-신례원(2공구)투찰_합덕-신례원(2공구)투찰_봉무지방산업단지도로(투찰)②+0.250%_마현생창(동양고속)_왜관-태평건설" xfId="1062"/>
    <cellStyle name="_신태백(가실행)_1_합덕-신례원(2공구)투찰_합덕-신례원(2공구)투찰_봉무지방산업단지도로(투찰)②+0.250%_마현생창(동양고속)_왜관-태평건설_예정공정표" xfId="1063"/>
    <cellStyle name="_신태백(가실행)_1_합덕-신례원(2공구)투찰_합덕-신례원(2공구)투찰_봉무지방산업단지도로(투찰)②+0.250%_예정공정표" xfId="1064"/>
    <cellStyle name="_신태백(가실행)_1_합덕-신례원(2공구)투찰_합덕-신례원(2공구)투찰_봉무지방산업단지도로(투찰)②+0.250%_왜관-태평건설" xfId="1065"/>
    <cellStyle name="_신태백(가실행)_1_합덕-신례원(2공구)투찰_합덕-신례원(2공구)투찰_봉무지방산업단지도로(투찰)②+0.250%_왜관-태평건설_예정공정표" xfId="1066"/>
    <cellStyle name="_신태백(가실행)_1_합덕-신례원(2공구)투찰_합덕-신례원(2공구)투찰_예정공정표" xfId="1067"/>
    <cellStyle name="_신태백(가실행)_1_합덕-신례원(2공구)투찰_합덕-신례원(2공구)투찰_왜관-태평건설" xfId="1068"/>
    <cellStyle name="_신태백(가실행)_1_합덕-신례원(2공구)투찰_합덕-신례원(2공구)투찰_왜관-태평건설_예정공정표" xfId="1069"/>
    <cellStyle name="_신태백(가실행)_경찰서-터미널간도로(투찰)②" xfId="1070"/>
    <cellStyle name="_신태백(가실행)_경찰서-터미널간도로(투찰)②_마현생창(동양고속)" xfId="1071"/>
    <cellStyle name="_신태백(가실행)_경찰서-터미널간도로(투찰)②_마현생창(동양고속)_예정공정표" xfId="1072"/>
    <cellStyle name="_신태백(가실행)_경찰서-터미널간도로(투찰)②_마현생창(동양고속)_왜관-태평건설" xfId="1073"/>
    <cellStyle name="_신태백(가실행)_경찰서-터미널간도로(투찰)②_마현생창(동양고속)_왜관-태평건설_예정공정표" xfId="1074"/>
    <cellStyle name="_신태백(가실행)_경찰서-터미널간도로(투찰)②_예정공정표" xfId="1075"/>
    <cellStyle name="_신태백(가실행)_경찰서-터미널간도로(투찰)②_왜관-태평건설" xfId="1076"/>
    <cellStyle name="_신태백(가실행)_경찰서-터미널간도로(투찰)②_왜관-태평건설_예정공정표" xfId="1077"/>
    <cellStyle name="_신태백(가실행)_도덕-고흥도로(투찰)" xfId="1078"/>
    <cellStyle name="_신태백(가실행)_도덕-고흥도로(투찰)_경찰서-터미널간도로(투찰)②" xfId="1079"/>
    <cellStyle name="_신태백(가실행)_도덕-고흥도로(투찰)_경찰서-터미널간도로(투찰)②_마현생창(동양고속)" xfId="1080"/>
    <cellStyle name="_신태백(가실행)_도덕-고흥도로(투찰)_경찰서-터미널간도로(투찰)②_마현생창(동양고속)_예정공정표" xfId="1081"/>
    <cellStyle name="_신태백(가실행)_도덕-고흥도로(투찰)_경찰서-터미널간도로(투찰)②_마현생창(동양고속)_왜관-태평건설" xfId="1082"/>
    <cellStyle name="_신태백(가실행)_도덕-고흥도로(투찰)_경찰서-터미널간도로(투찰)②_마현생창(동양고속)_왜관-태평건설_예정공정표" xfId="1083"/>
    <cellStyle name="_신태백(가실행)_도덕-고흥도로(투찰)_경찰서-터미널간도로(투찰)②_예정공정표" xfId="1084"/>
    <cellStyle name="_신태백(가실행)_도덕-고흥도로(투찰)_경찰서-터미널간도로(투찰)②_왜관-태평건설" xfId="1085"/>
    <cellStyle name="_신태백(가실행)_도덕-고흥도로(투찰)_경찰서-터미널간도로(투찰)②_왜관-태평건설_예정공정표" xfId="1086"/>
    <cellStyle name="_신태백(가실행)_도덕-고흥도로(투찰)_마현생창(동양고속)" xfId="1087"/>
    <cellStyle name="_신태백(가실행)_도덕-고흥도로(투찰)_마현생창(동양고속)_예정공정표" xfId="1088"/>
    <cellStyle name="_신태백(가실행)_도덕-고흥도로(투찰)_마현생창(동양고속)_왜관-태평건설" xfId="1089"/>
    <cellStyle name="_신태백(가실행)_도덕-고흥도로(투찰)_마현생창(동양고속)_왜관-태평건설_예정공정표" xfId="1090"/>
    <cellStyle name="_신태백(가실행)_도덕-고흥도로(투찰)_봉무지방산업단지도로(투찰)②" xfId="1091"/>
    <cellStyle name="_신태백(가실행)_도덕-고흥도로(투찰)_봉무지방산업단지도로(투찰)②_마현생창(동양고속)" xfId="1092"/>
    <cellStyle name="_신태백(가실행)_도덕-고흥도로(투찰)_봉무지방산업단지도로(투찰)②_마현생창(동양고속)_예정공정표" xfId="1093"/>
    <cellStyle name="_신태백(가실행)_도덕-고흥도로(투찰)_봉무지방산업단지도로(투찰)②_마현생창(동양고속)_왜관-태평건설" xfId="1094"/>
    <cellStyle name="_신태백(가실행)_도덕-고흥도로(투찰)_봉무지방산업단지도로(투찰)②_마현생창(동양고속)_왜관-태평건설_예정공정표" xfId="1095"/>
    <cellStyle name="_신태백(가실행)_도덕-고흥도로(투찰)_봉무지방산업단지도로(투찰)②_예정공정표" xfId="1096"/>
    <cellStyle name="_신태백(가실행)_도덕-고흥도로(투찰)_봉무지방산업단지도로(투찰)②_왜관-태평건설" xfId="1097"/>
    <cellStyle name="_신태백(가실행)_도덕-고흥도로(투찰)_봉무지방산업단지도로(투찰)②_왜관-태평건설_예정공정표" xfId="1098"/>
    <cellStyle name="_신태백(가실행)_도덕-고흥도로(투찰)_봉무지방산업단지도로(투찰)②+0.250%" xfId="1099"/>
    <cellStyle name="_신태백(가실행)_도덕-고흥도로(투찰)_봉무지방산업단지도로(투찰)②+0.250%_마현생창(동양고속)" xfId="1100"/>
    <cellStyle name="_신태백(가실행)_도덕-고흥도로(투찰)_봉무지방산업단지도로(투찰)②+0.250%_마현생창(동양고속)_예정공정표" xfId="1101"/>
    <cellStyle name="_신태백(가실행)_도덕-고흥도로(투찰)_봉무지방산업단지도로(투찰)②+0.250%_마현생창(동양고속)_왜관-태평건설" xfId="1102"/>
    <cellStyle name="_신태백(가실행)_도덕-고흥도로(투찰)_봉무지방산업단지도로(투찰)②+0.250%_마현생창(동양고속)_왜관-태평건설_예정공정표" xfId="1103"/>
    <cellStyle name="_신태백(가실행)_도덕-고흥도로(투찰)_봉무지방산업단지도로(투찰)②+0.250%_예정공정표" xfId="1104"/>
    <cellStyle name="_신태백(가실행)_도덕-고흥도로(투찰)_봉무지방산업단지도로(투찰)②+0.250%_왜관-태평건설" xfId="1105"/>
    <cellStyle name="_신태백(가실행)_도덕-고흥도로(투찰)_봉무지방산업단지도로(투찰)②+0.250%_왜관-태평건설_예정공정표" xfId="1106"/>
    <cellStyle name="_신태백(가실행)_도덕-고흥도로(투찰)_예정공정표" xfId="1107"/>
    <cellStyle name="_신태백(가실행)_도덕-고흥도로(투찰)_왜관-태평건설" xfId="1108"/>
    <cellStyle name="_신태백(가실행)_도덕-고흥도로(투찰)_왜관-태평건설_예정공정표" xfId="1109"/>
    <cellStyle name="_신태백(가실행)_도덕-고흥도로(투찰)_합덕-신례원(2공구)투찰" xfId="1110"/>
    <cellStyle name="_신태백(가실행)_도덕-고흥도로(투찰)_합덕-신례원(2공구)투찰_경찰서-터미널간도로(투찰)②" xfId="1111"/>
    <cellStyle name="_신태백(가실행)_도덕-고흥도로(투찰)_합덕-신례원(2공구)투찰_경찰서-터미널간도로(투찰)②_마현생창(동양고속)" xfId="1112"/>
    <cellStyle name="_신태백(가실행)_도덕-고흥도로(투찰)_합덕-신례원(2공구)투찰_경찰서-터미널간도로(투찰)②_마현생창(동양고속)_예정공정표" xfId="1113"/>
    <cellStyle name="_신태백(가실행)_도덕-고흥도로(투찰)_합덕-신례원(2공구)투찰_경찰서-터미널간도로(투찰)②_마현생창(동양고속)_왜관-태평건설" xfId="1114"/>
    <cellStyle name="_신태백(가실행)_도덕-고흥도로(투찰)_합덕-신례원(2공구)투찰_경찰서-터미널간도로(투찰)②_마현생창(동양고속)_왜관-태평건설_예정공정표" xfId="1115"/>
    <cellStyle name="_신태백(가실행)_도덕-고흥도로(투찰)_합덕-신례원(2공구)투찰_경찰서-터미널간도로(투찰)②_예정공정표" xfId="1116"/>
    <cellStyle name="_신태백(가실행)_도덕-고흥도로(투찰)_합덕-신례원(2공구)투찰_경찰서-터미널간도로(투찰)②_왜관-태평건설" xfId="1117"/>
    <cellStyle name="_신태백(가실행)_도덕-고흥도로(투찰)_합덕-신례원(2공구)투찰_경찰서-터미널간도로(투찰)②_왜관-태평건설_예정공정표" xfId="1118"/>
    <cellStyle name="_신태백(가실행)_도덕-고흥도로(투찰)_합덕-신례원(2공구)투찰_마현생창(동양고속)" xfId="1119"/>
    <cellStyle name="_신태백(가실행)_도덕-고흥도로(투찰)_합덕-신례원(2공구)투찰_마현생창(동양고속)_예정공정표" xfId="1120"/>
    <cellStyle name="_신태백(가실행)_도덕-고흥도로(투찰)_합덕-신례원(2공구)투찰_마현생창(동양고속)_왜관-태평건설" xfId="1121"/>
    <cellStyle name="_신태백(가실행)_도덕-고흥도로(투찰)_합덕-신례원(2공구)투찰_마현생창(동양고속)_왜관-태평건설_예정공정표" xfId="1122"/>
    <cellStyle name="_신태백(가실행)_도덕-고흥도로(투찰)_합덕-신례원(2공구)투찰_봉무지방산업단지도로(투찰)②" xfId="1123"/>
    <cellStyle name="_신태백(가실행)_도덕-고흥도로(투찰)_합덕-신례원(2공구)투찰_봉무지방산업단지도로(투찰)②_마현생창(동양고속)" xfId="1124"/>
    <cellStyle name="_신태백(가실행)_도덕-고흥도로(투찰)_합덕-신례원(2공구)투찰_봉무지방산업단지도로(투찰)②_마현생창(동양고속)_예정공정표" xfId="1125"/>
    <cellStyle name="_신태백(가실행)_도덕-고흥도로(투찰)_합덕-신례원(2공구)투찰_봉무지방산업단지도로(투찰)②_마현생창(동양고속)_왜관-태평건설" xfId="1126"/>
    <cellStyle name="_신태백(가실행)_도덕-고흥도로(투찰)_합덕-신례원(2공구)투찰_봉무지방산업단지도로(투찰)②_마현생창(동양고속)_왜관-태평건설_예정공정표" xfId="1127"/>
    <cellStyle name="_신태백(가실행)_도덕-고흥도로(투찰)_합덕-신례원(2공구)투찰_봉무지방산업단지도로(투찰)②_예정공정표" xfId="1128"/>
    <cellStyle name="_신태백(가실행)_도덕-고흥도로(투찰)_합덕-신례원(2공구)투찰_봉무지방산업단지도로(투찰)②_왜관-태평건설" xfId="1129"/>
    <cellStyle name="_신태백(가실행)_도덕-고흥도로(투찰)_합덕-신례원(2공구)투찰_봉무지방산업단지도로(투찰)②_왜관-태평건설_예정공정표" xfId="1130"/>
    <cellStyle name="_신태백(가실행)_도덕-고흥도로(투찰)_합덕-신례원(2공구)투찰_봉무지방산업단지도로(투찰)②+0.250%" xfId="1131"/>
    <cellStyle name="_신태백(가실행)_도덕-고흥도로(투찰)_합덕-신례원(2공구)투찰_봉무지방산업단지도로(투찰)②+0.250%_마현생창(동양고속)" xfId="1132"/>
    <cellStyle name="_신태백(가실행)_도덕-고흥도로(투찰)_합덕-신례원(2공구)투찰_봉무지방산업단지도로(투찰)②+0.250%_마현생창(동양고속)_예정공정표" xfId="1133"/>
    <cellStyle name="_신태백(가실행)_도덕-고흥도로(투찰)_합덕-신례원(2공구)투찰_봉무지방산업단지도로(투찰)②+0.250%_마현생창(동양고속)_왜관-태평건설" xfId="1134"/>
    <cellStyle name="_신태백(가실행)_도덕-고흥도로(투찰)_합덕-신례원(2공구)투찰_봉무지방산업단지도로(투찰)②+0.250%_마현생창(동양고속)_왜관-태평건설_예정공정표" xfId="1135"/>
    <cellStyle name="_신태백(가실행)_도덕-고흥도로(투찰)_합덕-신례원(2공구)투찰_봉무지방산업단지도로(투찰)②+0.250%_예정공정표" xfId="1136"/>
    <cellStyle name="_신태백(가실행)_도덕-고흥도로(투찰)_합덕-신례원(2공구)투찰_봉무지방산업단지도로(투찰)②+0.250%_왜관-태평건설" xfId="1137"/>
    <cellStyle name="_신태백(가실행)_도덕-고흥도로(투찰)_합덕-신례원(2공구)투찰_봉무지방산업단지도로(투찰)②+0.250%_왜관-태평건설_예정공정표" xfId="1138"/>
    <cellStyle name="_신태백(가실행)_도덕-고흥도로(투찰)_합덕-신례원(2공구)투찰_예정공정표" xfId="1139"/>
    <cellStyle name="_신태백(가실행)_도덕-고흥도로(투찰)_합덕-신례원(2공구)투찰_왜관-태평건설" xfId="1140"/>
    <cellStyle name="_신태백(가실행)_도덕-고흥도로(투찰)_합덕-신례원(2공구)투찰_왜관-태평건설_예정공정표" xfId="1141"/>
    <cellStyle name="_신태백(가실행)_도덕-고흥도로(투찰)_합덕-신례원(2공구)투찰_합덕-신례원(2공구)투찰" xfId="1142"/>
    <cellStyle name="_신태백(가실행)_도덕-고흥도로(투찰)_합덕-신례원(2공구)투찰_합덕-신례원(2공구)투찰_경찰서-터미널간도로(투찰)②" xfId="1143"/>
    <cellStyle name="_신태백(가실행)_도덕-고흥도로(투찰)_합덕-신례원(2공구)투찰_합덕-신례원(2공구)투찰_경찰서-터미널간도로(투찰)②_마현생창(동양고속)" xfId="1144"/>
    <cellStyle name="_신태백(가실행)_도덕-고흥도로(투찰)_합덕-신례원(2공구)투찰_합덕-신례원(2공구)투찰_경찰서-터미널간도로(투찰)②_마현생창(동양고속)_예정공정표" xfId="1145"/>
    <cellStyle name="_신태백(가실행)_도덕-고흥도로(투찰)_합덕-신례원(2공구)투찰_합덕-신례원(2공구)투찰_경찰서-터미널간도로(투찰)②_마현생창(동양고속)_왜관-태평건설" xfId="1146"/>
    <cellStyle name="_신태백(가실행)_도덕-고흥도로(투찰)_합덕-신례원(2공구)투찰_합덕-신례원(2공구)투찰_경찰서-터미널간도로(투찰)②_마현생창(동양고속)_왜관-태평건설_예정공정표" xfId="1147"/>
    <cellStyle name="_신태백(가실행)_도덕-고흥도로(투찰)_합덕-신례원(2공구)투찰_합덕-신례원(2공구)투찰_경찰서-터미널간도로(투찰)②_예정공정표" xfId="1148"/>
    <cellStyle name="_신태백(가실행)_도덕-고흥도로(투찰)_합덕-신례원(2공구)투찰_합덕-신례원(2공구)투찰_경찰서-터미널간도로(투찰)②_왜관-태평건설" xfId="1149"/>
    <cellStyle name="_신태백(가실행)_도덕-고흥도로(투찰)_합덕-신례원(2공구)투찰_합덕-신례원(2공구)투찰_경찰서-터미널간도로(투찰)②_왜관-태평건설_예정공정표" xfId="1150"/>
    <cellStyle name="_신태백(가실행)_도덕-고흥도로(투찰)_합덕-신례원(2공구)투찰_합덕-신례원(2공구)투찰_마현생창(동양고속)" xfId="1151"/>
    <cellStyle name="_신태백(가실행)_도덕-고흥도로(투찰)_합덕-신례원(2공구)투찰_합덕-신례원(2공구)투찰_마현생창(동양고속)_예정공정표" xfId="1152"/>
    <cellStyle name="_신태백(가실행)_도덕-고흥도로(투찰)_합덕-신례원(2공구)투찰_합덕-신례원(2공구)투찰_마현생창(동양고속)_왜관-태평건설" xfId="1153"/>
    <cellStyle name="_신태백(가실행)_도덕-고흥도로(투찰)_합덕-신례원(2공구)투찰_합덕-신례원(2공구)투찰_마현생창(동양고속)_왜관-태평건설_예정공정표" xfId="1154"/>
    <cellStyle name="_신태백(가실행)_도덕-고흥도로(투찰)_합덕-신례원(2공구)투찰_합덕-신례원(2공구)투찰_봉무지방산업단지도로(투찰)②" xfId="1155"/>
    <cellStyle name="_신태백(가실행)_도덕-고흥도로(투찰)_합덕-신례원(2공구)투찰_합덕-신례원(2공구)투찰_봉무지방산업단지도로(투찰)②_마현생창(동양고속)" xfId="1156"/>
    <cellStyle name="_신태백(가실행)_도덕-고흥도로(투찰)_합덕-신례원(2공구)투찰_합덕-신례원(2공구)투찰_봉무지방산업단지도로(투찰)②_마현생창(동양고속)_예정공정표" xfId="1157"/>
    <cellStyle name="_신태백(가실행)_도덕-고흥도로(투찰)_합덕-신례원(2공구)투찰_합덕-신례원(2공구)투찰_봉무지방산업단지도로(투찰)②_마현생창(동양고속)_왜관-태평건설" xfId="1158"/>
    <cellStyle name="_신태백(가실행)_도덕-고흥도로(투찰)_합덕-신례원(2공구)투찰_합덕-신례원(2공구)투찰_봉무지방산업단지도로(투찰)②_마현생창(동양고속)_왜관-태평건설_예정공정표" xfId="1159"/>
    <cellStyle name="_신태백(가실행)_도덕-고흥도로(투찰)_합덕-신례원(2공구)투찰_합덕-신례원(2공구)투찰_봉무지방산업단지도로(투찰)②_예정공정표" xfId="1160"/>
    <cellStyle name="_신태백(가실행)_도덕-고흥도로(투찰)_합덕-신례원(2공구)투찰_합덕-신례원(2공구)투찰_봉무지방산업단지도로(투찰)②_왜관-태평건설" xfId="1161"/>
    <cellStyle name="_신태백(가실행)_도덕-고흥도로(투찰)_합덕-신례원(2공구)투찰_합덕-신례원(2공구)투찰_봉무지방산업단지도로(투찰)②_왜관-태평건설_예정공정표" xfId="1162"/>
    <cellStyle name="_신태백(가실행)_도덕-고흥도로(투찰)_합덕-신례원(2공구)투찰_합덕-신례원(2공구)투찰_봉무지방산업단지도로(투찰)②+0.250%" xfId="1163"/>
    <cellStyle name="_신태백(가실행)_도덕-고흥도로(투찰)_합덕-신례원(2공구)투찰_합덕-신례원(2공구)투찰_봉무지방산업단지도로(투찰)②+0.250%_마현생창(동양고속)" xfId="1164"/>
    <cellStyle name="_신태백(가실행)_도덕-고흥도로(투찰)_합덕-신례원(2공구)투찰_합덕-신례원(2공구)투찰_봉무지방산업단지도로(투찰)②+0.250%_마현생창(동양고속)_예정공정표" xfId="1165"/>
    <cellStyle name="_신태백(가실행)_도덕-고흥도로(투찰)_합덕-신례원(2공구)투찰_합덕-신례원(2공구)투찰_봉무지방산업단지도로(투찰)②+0.250%_마현생창(동양고속)_왜관-태평건설" xfId="1166"/>
    <cellStyle name="_신태백(가실행)_도덕-고흥도로(투찰)_합덕-신례원(2공구)투찰_합덕-신례원(2공구)투찰_봉무지방산업단지도로(투찰)②+0.250%_마현생창(동양고속)_왜관-태평건설_예정공정표" xfId="1167"/>
    <cellStyle name="_신태백(가실행)_도덕-고흥도로(투찰)_합덕-신례원(2공구)투찰_합덕-신례원(2공구)투찰_봉무지방산업단지도로(투찰)②+0.250%_예정공정표" xfId="1168"/>
    <cellStyle name="_신태백(가실행)_도덕-고흥도로(투찰)_합덕-신례원(2공구)투찰_합덕-신례원(2공구)투찰_봉무지방산업단지도로(투찰)②+0.250%_왜관-태평건설" xfId="1169"/>
    <cellStyle name="_신태백(가실행)_도덕-고흥도로(투찰)_합덕-신례원(2공구)투찰_합덕-신례원(2공구)투찰_봉무지방산업단지도로(투찰)②+0.250%_왜관-태평건설_예정공정표" xfId="1170"/>
    <cellStyle name="_신태백(가실행)_도덕-고흥도로(투찰)_합덕-신례원(2공구)투찰_합덕-신례원(2공구)투찰_예정공정표" xfId="1171"/>
    <cellStyle name="_신태백(가실행)_도덕-고흥도로(투찰)_합덕-신례원(2공구)투찰_합덕-신례원(2공구)투찰_왜관-태평건설" xfId="1172"/>
    <cellStyle name="_신태백(가실행)_도덕-고흥도로(투찰)_합덕-신례원(2공구)투찰_합덕-신례원(2공구)투찰_왜관-태평건설_예정공정표" xfId="1173"/>
    <cellStyle name="_신태백(가실행)_마현생창(동양고속)" xfId="1174"/>
    <cellStyle name="_신태백(가실행)_마현생창(동양고속)_예정공정표" xfId="1175"/>
    <cellStyle name="_신태백(가실행)_마현생창(동양고속)_왜관-태평건설" xfId="1176"/>
    <cellStyle name="_신태백(가실행)_마현생창(동양고속)_왜관-태평건설_예정공정표" xfId="1177"/>
    <cellStyle name="_신태백(가실행)_봉무지방산업단지도로(투찰)②" xfId="1178"/>
    <cellStyle name="_신태백(가실행)_봉무지방산업단지도로(투찰)②_마현생창(동양고속)" xfId="1179"/>
    <cellStyle name="_신태백(가실행)_봉무지방산업단지도로(투찰)②_마현생창(동양고속)_예정공정표" xfId="1180"/>
    <cellStyle name="_신태백(가실행)_봉무지방산업단지도로(투찰)②_마현생창(동양고속)_왜관-태평건설" xfId="1181"/>
    <cellStyle name="_신태백(가실행)_봉무지방산업단지도로(투찰)②_마현생창(동양고속)_왜관-태평건설_예정공정표" xfId="1182"/>
    <cellStyle name="_신태백(가실행)_봉무지방산업단지도로(투찰)②_예정공정표" xfId="1183"/>
    <cellStyle name="_신태백(가실행)_봉무지방산업단지도로(투찰)②_왜관-태평건설" xfId="1184"/>
    <cellStyle name="_신태백(가실행)_봉무지방산업단지도로(투찰)②_왜관-태평건설_예정공정표" xfId="1185"/>
    <cellStyle name="_신태백(가실행)_봉무지방산업단지도로(투찰)②+0.250%" xfId="1186"/>
    <cellStyle name="_신태백(가실행)_봉무지방산업단지도로(투찰)②+0.250%_마현생창(동양고속)" xfId="1187"/>
    <cellStyle name="_신태백(가실행)_봉무지방산업단지도로(투찰)②+0.250%_마현생창(동양고속)_예정공정표" xfId="1188"/>
    <cellStyle name="_신태백(가실행)_봉무지방산업단지도로(투찰)②+0.250%_마현생창(동양고속)_왜관-태평건설" xfId="1189"/>
    <cellStyle name="_신태백(가실행)_봉무지방산업단지도로(투찰)②+0.250%_마현생창(동양고속)_왜관-태평건설_예정공정표" xfId="1190"/>
    <cellStyle name="_신태백(가실행)_봉무지방산업단지도로(투찰)②+0.250%_예정공정표" xfId="1191"/>
    <cellStyle name="_신태백(가실행)_봉무지방산업단지도로(투찰)②+0.250%_왜관-태평건설" xfId="1192"/>
    <cellStyle name="_신태백(가실행)_봉무지방산업단지도로(투찰)②+0.250%_왜관-태평건설_예정공정표" xfId="1193"/>
    <cellStyle name="_신태백(가실행)_안산부대(투찰)⑤" xfId="1194"/>
    <cellStyle name="_신태백(가실행)_안산부대(투찰)⑤_경찰서-터미널간도로(투찰)②" xfId="1195"/>
    <cellStyle name="_신태백(가실행)_안산부대(투찰)⑤_경찰서-터미널간도로(투찰)②_마현생창(동양고속)" xfId="1196"/>
    <cellStyle name="_신태백(가실행)_안산부대(투찰)⑤_경찰서-터미널간도로(투찰)②_마현생창(동양고속)_예정공정표" xfId="1197"/>
    <cellStyle name="_신태백(가실행)_안산부대(투찰)⑤_경찰서-터미널간도로(투찰)②_마현생창(동양고속)_왜관-태평건설" xfId="1198"/>
    <cellStyle name="_신태백(가실행)_안산부대(투찰)⑤_경찰서-터미널간도로(투찰)②_마현생창(동양고속)_왜관-태평건설_예정공정표" xfId="1199"/>
    <cellStyle name="_신태백(가실행)_안산부대(투찰)⑤_경찰서-터미널간도로(투찰)②_예정공정표" xfId="1200"/>
    <cellStyle name="_신태백(가실행)_안산부대(투찰)⑤_경찰서-터미널간도로(투찰)②_왜관-태평건설" xfId="1201"/>
    <cellStyle name="_신태백(가실행)_안산부대(투찰)⑤_경찰서-터미널간도로(투찰)②_왜관-태평건설_예정공정표" xfId="1202"/>
    <cellStyle name="_신태백(가실행)_안산부대(투찰)⑤_마현생창(동양고속)" xfId="1203"/>
    <cellStyle name="_신태백(가실행)_안산부대(투찰)⑤_마현생창(동양고속)_예정공정표" xfId="1204"/>
    <cellStyle name="_신태백(가실행)_안산부대(투찰)⑤_마현생창(동양고속)_왜관-태평건설" xfId="1205"/>
    <cellStyle name="_신태백(가실행)_안산부대(투찰)⑤_마현생창(동양고속)_왜관-태평건설_예정공정표" xfId="1206"/>
    <cellStyle name="_신태백(가실행)_안산부대(투찰)⑤_봉무지방산업단지도로(투찰)②" xfId="1207"/>
    <cellStyle name="_신태백(가실행)_안산부대(투찰)⑤_봉무지방산업단지도로(투찰)②_마현생창(동양고속)" xfId="1208"/>
    <cellStyle name="_신태백(가실행)_안산부대(투찰)⑤_봉무지방산업단지도로(투찰)②_마현생창(동양고속)_예정공정표" xfId="1209"/>
    <cellStyle name="_신태백(가실행)_안산부대(투찰)⑤_봉무지방산업단지도로(투찰)②_마현생창(동양고속)_왜관-태평건설" xfId="1210"/>
    <cellStyle name="_신태백(가실행)_안산부대(투찰)⑤_봉무지방산업단지도로(투찰)②_마현생창(동양고속)_왜관-태평건설_예정공정표" xfId="1211"/>
    <cellStyle name="_신태백(가실행)_안산부대(투찰)⑤_봉무지방산업단지도로(투찰)②_예정공정표" xfId="1212"/>
    <cellStyle name="_신태백(가실행)_안산부대(투찰)⑤_봉무지방산업단지도로(투찰)②_왜관-태평건설" xfId="1213"/>
    <cellStyle name="_신태백(가실행)_안산부대(투찰)⑤_봉무지방산업단지도로(투찰)②_왜관-태평건설_예정공정표" xfId="1214"/>
    <cellStyle name="_신태백(가실행)_안산부대(투찰)⑤_봉무지방산업단지도로(투찰)②+0.250%" xfId="1215"/>
    <cellStyle name="_신태백(가실행)_안산부대(투찰)⑤_봉무지방산업단지도로(투찰)②+0.250%_마현생창(동양고속)" xfId="1216"/>
    <cellStyle name="_신태백(가실행)_안산부대(투찰)⑤_봉무지방산업단지도로(투찰)②+0.250%_마현생창(동양고속)_예정공정표" xfId="1217"/>
    <cellStyle name="_신태백(가실행)_안산부대(투찰)⑤_봉무지방산업단지도로(투찰)②+0.250%_마현생창(동양고속)_왜관-태평건설" xfId="1218"/>
    <cellStyle name="_신태백(가실행)_안산부대(투찰)⑤_봉무지방산업단지도로(투찰)②+0.250%_마현생창(동양고속)_왜관-태평건설_예정공정표" xfId="1219"/>
    <cellStyle name="_신태백(가실행)_안산부대(투찰)⑤_봉무지방산업단지도로(투찰)②+0.250%_예정공정표" xfId="1220"/>
    <cellStyle name="_신태백(가실행)_안산부대(투찰)⑤_봉무지방산업단지도로(투찰)②+0.250%_왜관-태평건설" xfId="1221"/>
    <cellStyle name="_신태백(가실행)_안산부대(투찰)⑤_봉무지방산업단지도로(투찰)②+0.250%_왜관-태평건설_예정공정표" xfId="1222"/>
    <cellStyle name="_신태백(가실행)_안산부대(투찰)⑤_예정공정표" xfId="1223"/>
    <cellStyle name="_신태백(가실행)_안산부대(투찰)⑤_왜관-태평건설" xfId="1224"/>
    <cellStyle name="_신태백(가실행)_안산부대(투찰)⑤_왜관-태평건설_예정공정표" xfId="1225"/>
    <cellStyle name="_신태백(가실행)_안산부대(투찰)⑤_합덕-신례원(2공구)투찰" xfId="1226"/>
    <cellStyle name="_신태백(가실행)_안산부대(투찰)⑤_합덕-신례원(2공구)투찰_경찰서-터미널간도로(투찰)②" xfId="1227"/>
    <cellStyle name="_신태백(가실행)_안산부대(투찰)⑤_합덕-신례원(2공구)투찰_경찰서-터미널간도로(투찰)②_마현생창(동양고속)" xfId="1228"/>
    <cellStyle name="_신태백(가실행)_안산부대(투찰)⑤_합덕-신례원(2공구)투찰_경찰서-터미널간도로(투찰)②_마현생창(동양고속)_예정공정표" xfId="1229"/>
    <cellStyle name="_신태백(가실행)_안산부대(투찰)⑤_합덕-신례원(2공구)투찰_경찰서-터미널간도로(투찰)②_마현생창(동양고속)_왜관-태평건설" xfId="1230"/>
    <cellStyle name="_신태백(가실행)_안산부대(투찰)⑤_합덕-신례원(2공구)투찰_경찰서-터미널간도로(투찰)②_마현생창(동양고속)_왜관-태평건설_예정공정표" xfId="1231"/>
    <cellStyle name="_신태백(가실행)_안산부대(투찰)⑤_합덕-신례원(2공구)투찰_경찰서-터미널간도로(투찰)②_예정공정표" xfId="1232"/>
    <cellStyle name="_신태백(가실행)_안산부대(투찰)⑤_합덕-신례원(2공구)투찰_경찰서-터미널간도로(투찰)②_왜관-태평건설" xfId="1233"/>
    <cellStyle name="_신태백(가실행)_안산부대(투찰)⑤_합덕-신례원(2공구)투찰_경찰서-터미널간도로(투찰)②_왜관-태평건설_예정공정표" xfId="1234"/>
    <cellStyle name="_신태백(가실행)_안산부대(투찰)⑤_합덕-신례원(2공구)투찰_마현생창(동양고속)" xfId="1235"/>
    <cellStyle name="_신태백(가실행)_안산부대(투찰)⑤_합덕-신례원(2공구)투찰_마현생창(동양고속)_예정공정표" xfId="1236"/>
    <cellStyle name="_신태백(가실행)_안산부대(투찰)⑤_합덕-신례원(2공구)투찰_마현생창(동양고속)_왜관-태평건설" xfId="1237"/>
    <cellStyle name="_신태백(가실행)_안산부대(투찰)⑤_합덕-신례원(2공구)투찰_마현생창(동양고속)_왜관-태평건설_예정공정표" xfId="1238"/>
    <cellStyle name="_신태백(가실행)_안산부대(투찰)⑤_합덕-신례원(2공구)투찰_봉무지방산업단지도로(투찰)②" xfId="1239"/>
    <cellStyle name="_신태백(가실행)_안산부대(투찰)⑤_합덕-신례원(2공구)투찰_봉무지방산업단지도로(투찰)②_마현생창(동양고속)" xfId="1240"/>
    <cellStyle name="_신태백(가실행)_안산부대(투찰)⑤_합덕-신례원(2공구)투찰_봉무지방산업단지도로(투찰)②_마현생창(동양고속)_예정공정표" xfId="1241"/>
    <cellStyle name="_신태백(가실행)_안산부대(투찰)⑤_합덕-신례원(2공구)투찰_봉무지방산업단지도로(투찰)②_마현생창(동양고속)_왜관-태평건설" xfId="1242"/>
    <cellStyle name="_신태백(가실행)_안산부대(투찰)⑤_합덕-신례원(2공구)투찰_봉무지방산업단지도로(투찰)②_마현생창(동양고속)_왜관-태평건설_예정공정표" xfId="1243"/>
    <cellStyle name="_신태백(가실행)_안산부대(투찰)⑤_합덕-신례원(2공구)투찰_봉무지방산업단지도로(투찰)②_예정공정표" xfId="1244"/>
    <cellStyle name="_신태백(가실행)_안산부대(투찰)⑤_합덕-신례원(2공구)투찰_봉무지방산업단지도로(투찰)②_왜관-태평건설" xfId="1245"/>
    <cellStyle name="_신태백(가실행)_안산부대(투찰)⑤_합덕-신례원(2공구)투찰_봉무지방산업단지도로(투찰)②_왜관-태평건설_예정공정표" xfId="1246"/>
    <cellStyle name="_신태백(가실행)_안산부대(투찰)⑤_합덕-신례원(2공구)투찰_봉무지방산업단지도로(투찰)②+0.250%" xfId="1247"/>
    <cellStyle name="_신태백(가실행)_안산부대(투찰)⑤_합덕-신례원(2공구)투찰_봉무지방산업단지도로(투찰)②+0.250%_마현생창(동양고속)" xfId="1248"/>
    <cellStyle name="_신태백(가실행)_안산부대(투찰)⑤_합덕-신례원(2공구)투찰_봉무지방산업단지도로(투찰)②+0.250%_마현생창(동양고속)_예정공정표" xfId="1249"/>
    <cellStyle name="_신태백(가실행)_안산부대(투찰)⑤_합덕-신례원(2공구)투찰_봉무지방산업단지도로(투찰)②+0.250%_마현생창(동양고속)_왜관-태평건설" xfId="1250"/>
    <cellStyle name="_신태백(가실행)_안산부대(투찰)⑤_합덕-신례원(2공구)투찰_봉무지방산업단지도로(투찰)②+0.250%_마현생창(동양고속)_왜관-태평건설_예정공정표" xfId="1251"/>
    <cellStyle name="_신태백(가실행)_안산부대(투찰)⑤_합덕-신례원(2공구)투찰_봉무지방산업단지도로(투찰)②+0.250%_예정공정표" xfId="1252"/>
    <cellStyle name="_신태백(가실행)_안산부대(투찰)⑤_합덕-신례원(2공구)투찰_봉무지방산업단지도로(투찰)②+0.250%_왜관-태평건설" xfId="1253"/>
    <cellStyle name="_신태백(가실행)_안산부대(투찰)⑤_합덕-신례원(2공구)투찰_봉무지방산업단지도로(투찰)②+0.250%_왜관-태평건설_예정공정표" xfId="1254"/>
    <cellStyle name="_신태백(가실행)_안산부대(투찰)⑤_합덕-신례원(2공구)투찰_예정공정표" xfId="1255"/>
    <cellStyle name="_신태백(가실행)_안산부대(투찰)⑤_합덕-신례원(2공구)투찰_왜관-태평건설" xfId="1256"/>
    <cellStyle name="_신태백(가실행)_안산부대(투찰)⑤_합덕-신례원(2공구)투찰_왜관-태평건설_예정공정표" xfId="1257"/>
    <cellStyle name="_신태백(가실행)_안산부대(투찰)⑤_합덕-신례원(2공구)투찰_합덕-신례원(2공구)투찰" xfId="1258"/>
    <cellStyle name="_신태백(가실행)_안산부대(투찰)⑤_합덕-신례원(2공구)투찰_합덕-신례원(2공구)투찰_경찰서-터미널간도로(투찰)②" xfId="1259"/>
    <cellStyle name="_신태백(가실행)_안산부대(투찰)⑤_합덕-신례원(2공구)투찰_합덕-신례원(2공구)투찰_경찰서-터미널간도로(투찰)②_마현생창(동양고속)" xfId="1260"/>
    <cellStyle name="_신태백(가실행)_안산부대(투찰)⑤_합덕-신례원(2공구)투찰_합덕-신례원(2공구)투찰_경찰서-터미널간도로(투찰)②_마현생창(동양고속)_예정공정표" xfId="1261"/>
    <cellStyle name="_신태백(가실행)_안산부대(투찰)⑤_합덕-신례원(2공구)투찰_합덕-신례원(2공구)투찰_경찰서-터미널간도로(투찰)②_마현생창(동양고속)_왜관-태평건설" xfId="1262"/>
    <cellStyle name="_신태백(가실행)_안산부대(투찰)⑤_합덕-신례원(2공구)투찰_합덕-신례원(2공구)투찰_경찰서-터미널간도로(투찰)②_마현생창(동양고속)_왜관-태평건설_예정공정표" xfId="1263"/>
    <cellStyle name="_신태백(가실행)_안산부대(투찰)⑤_합덕-신례원(2공구)투찰_합덕-신례원(2공구)투찰_경찰서-터미널간도로(투찰)②_예정공정표" xfId="1264"/>
    <cellStyle name="_신태백(가실행)_안산부대(투찰)⑤_합덕-신례원(2공구)투찰_합덕-신례원(2공구)투찰_경찰서-터미널간도로(투찰)②_왜관-태평건설" xfId="1265"/>
    <cellStyle name="_신태백(가실행)_안산부대(투찰)⑤_합덕-신례원(2공구)투찰_합덕-신례원(2공구)투찰_경찰서-터미널간도로(투찰)②_왜관-태평건설_예정공정표" xfId="1266"/>
    <cellStyle name="_신태백(가실행)_안산부대(투찰)⑤_합덕-신례원(2공구)투찰_합덕-신례원(2공구)투찰_마현생창(동양고속)" xfId="1267"/>
    <cellStyle name="_신태백(가실행)_안산부대(투찰)⑤_합덕-신례원(2공구)투찰_합덕-신례원(2공구)투찰_마현생창(동양고속)_예정공정표" xfId="1268"/>
    <cellStyle name="_신태백(가실행)_안산부대(투찰)⑤_합덕-신례원(2공구)투찰_합덕-신례원(2공구)투찰_마현생창(동양고속)_왜관-태평건설" xfId="1269"/>
    <cellStyle name="_신태백(가실행)_안산부대(투찰)⑤_합덕-신례원(2공구)투찰_합덕-신례원(2공구)투찰_마현생창(동양고속)_왜관-태평건설_예정공정표" xfId="1270"/>
    <cellStyle name="_신태백(가실행)_안산부대(투찰)⑤_합덕-신례원(2공구)투찰_합덕-신례원(2공구)투찰_봉무지방산업단지도로(투찰)②" xfId="1271"/>
    <cellStyle name="_신태백(가실행)_안산부대(투찰)⑤_합덕-신례원(2공구)투찰_합덕-신례원(2공구)투찰_봉무지방산업단지도로(투찰)②_마현생창(동양고속)" xfId="1272"/>
    <cellStyle name="_신태백(가실행)_안산부대(투찰)⑤_합덕-신례원(2공구)투찰_합덕-신례원(2공구)투찰_봉무지방산업단지도로(투찰)②_마현생창(동양고속)_예정공정표" xfId="1273"/>
    <cellStyle name="_신태백(가실행)_안산부대(투찰)⑤_합덕-신례원(2공구)투찰_합덕-신례원(2공구)투찰_봉무지방산업단지도로(투찰)②_마현생창(동양고속)_왜관-태평건설" xfId="1274"/>
    <cellStyle name="_신태백(가실행)_안산부대(투찰)⑤_합덕-신례원(2공구)투찰_합덕-신례원(2공구)투찰_봉무지방산업단지도로(투찰)②_마현생창(동양고속)_왜관-태평건설_예정공정표" xfId="1275"/>
    <cellStyle name="_신태백(가실행)_안산부대(투찰)⑤_합덕-신례원(2공구)투찰_합덕-신례원(2공구)투찰_봉무지방산업단지도로(투찰)②_예정공정표" xfId="1276"/>
    <cellStyle name="_신태백(가실행)_안산부대(투찰)⑤_합덕-신례원(2공구)투찰_합덕-신례원(2공구)투찰_봉무지방산업단지도로(투찰)②_왜관-태평건설" xfId="1277"/>
    <cellStyle name="_신태백(가실행)_안산부대(투찰)⑤_합덕-신례원(2공구)투찰_합덕-신례원(2공구)투찰_봉무지방산업단지도로(투찰)②_왜관-태평건설_예정공정표" xfId="1278"/>
    <cellStyle name="_신태백(가실행)_안산부대(투찰)⑤_합덕-신례원(2공구)투찰_합덕-신례원(2공구)투찰_봉무지방산업단지도로(투찰)②+0.250%" xfId="1279"/>
    <cellStyle name="_신태백(가실행)_안산부대(투찰)⑤_합덕-신례원(2공구)투찰_합덕-신례원(2공구)투찰_봉무지방산업단지도로(투찰)②+0.250%_마현생창(동양고속)" xfId="1280"/>
    <cellStyle name="_신태백(가실행)_안산부대(투찰)⑤_합덕-신례원(2공구)투찰_합덕-신례원(2공구)투찰_봉무지방산업단지도로(투찰)②+0.250%_마현생창(동양고속)_예정공정표" xfId="1281"/>
    <cellStyle name="_신태백(가실행)_안산부대(투찰)⑤_합덕-신례원(2공구)투찰_합덕-신례원(2공구)투찰_봉무지방산업단지도로(투찰)②+0.250%_마현생창(동양고속)_왜관-태평건설" xfId="1282"/>
    <cellStyle name="_신태백(가실행)_안산부대(투찰)⑤_합덕-신례원(2공구)투찰_합덕-신례원(2공구)투찰_봉무지방산업단지도로(투찰)②+0.250%_마현생창(동양고속)_왜관-태평건설_예정공정표" xfId="1283"/>
    <cellStyle name="_신태백(가실행)_안산부대(투찰)⑤_합덕-신례원(2공구)투찰_합덕-신례원(2공구)투찰_봉무지방산업단지도로(투찰)②+0.250%_예정공정표" xfId="1284"/>
    <cellStyle name="_신태백(가실행)_안산부대(투찰)⑤_합덕-신례원(2공구)투찰_합덕-신례원(2공구)투찰_봉무지방산업단지도로(투찰)②+0.250%_왜관-태평건설" xfId="1285"/>
    <cellStyle name="_신태백(가실행)_안산부대(투찰)⑤_합덕-신례원(2공구)투찰_합덕-신례원(2공구)투찰_봉무지방산업단지도로(투찰)②+0.250%_왜관-태평건설_예정공정표" xfId="1286"/>
    <cellStyle name="_신태백(가실행)_안산부대(투찰)⑤_합덕-신례원(2공구)투찰_합덕-신례원(2공구)투찰_예정공정표" xfId="1287"/>
    <cellStyle name="_신태백(가실행)_안산부대(투찰)⑤_합덕-신례원(2공구)투찰_합덕-신례원(2공구)투찰_왜관-태평건설" xfId="1288"/>
    <cellStyle name="_신태백(가실행)_안산부대(투찰)⑤_합덕-신례원(2공구)투찰_합덕-신례원(2공구)투찰_왜관-태평건설_예정공정표" xfId="1289"/>
    <cellStyle name="_신태백(가실행)_양곡부두(투찰)-0.31%" xfId="1290"/>
    <cellStyle name="_신태백(가실행)_양곡부두(투찰)-0.31%_경찰서-터미널간도로(투찰)②" xfId="1291"/>
    <cellStyle name="_신태백(가실행)_양곡부두(투찰)-0.31%_경찰서-터미널간도로(투찰)②_마현생창(동양고속)" xfId="1292"/>
    <cellStyle name="_신태백(가실행)_양곡부두(투찰)-0.31%_경찰서-터미널간도로(투찰)②_마현생창(동양고속)_예정공정표" xfId="1293"/>
    <cellStyle name="_신태백(가실행)_양곡부두(투찰)-0.31%_경찰서-터미널간도로(투찰)②_마현생창(동양고속)_왜관-태평건설" xfId="1294"/>
    <cellStyle name="_신태백(가실행)_양곡부두(투찰)-0.31%_경찰서-터미널간도로(투찰)②_마현생창(동양고속)_왜관-태평건설_예정공정표" xfId="1295"/>
    <cellStyle name="_신태백(가실행)_양곡부두(투찰)-0.31%_경찰서-터미널간도로(투찰)②_예정공정표" xfId="1296"/>
    <cellStyle name="_신태백(가실행)_양곡부두(투찰)-0.31%_경찰서-터미널간도로(투찰)②_왜관-태평건설" xfId="1297"/>
    <cellStyle name="_신태백(가실행)_양곡부두(투찰)-0.31%_경찰서-터미널간도로(투찰)②_왜관-태평건설_예정공정표" xfId="1298"/>
    <cellStyle name="_신태백(가실행)_양곡부두(투찰)-0.31%_마현생창(동양고속)" xfId="1299"/>
    <cellStyle name="_신태백(가실행)_양곡부두(투찰)-0.31%_마현생창(동양고속)_예정공정표" xfId="1300"/>
    <cellStyle name="_신태백(가실행)_양곡부두(투찰)-0.31%_마현생창(동양고속)_왜관-태평건설" xfId="1301"/>
    <cellStyle name="_신태백(가실행)_양곡부두(투찰)-0.31%_마현생창(동양고속)_왜관-태평건설_예정공정표" xfId="1302"/>
    <cellStyle name="_신태백(가실행)_양곡부두(투찰)-0.31%_봉무지방산업단지도로(투찰)②" xfId="1303"/>
    <cellStyle name="_신태백(가실행)_양곡부두(투찰)-0.31%_봉무지방산업단지도로(투찰)②_마현생창(동양고속)" xfId="1304"/>
    <cellStyle name="_신태백(가실행)_양곡부두(투찰)-0.31%_봉무지방산업단지도로(투찰)②_마현생창(동양고속)_예정공정표" xfId="1305"/>
    <cellStyle name="_신태백(가실행)_양곡부두(투찰)-0.31%_봉무지방산업단지도로(투찰)②_마현생창(동양고속)_왜관-태평건설" xfId="1306"/>
    <cellStyle name="_신태백(가실행)_양곡부두(투찰)-0.31%_봉무지방산업단지도로(투찰)②_마현생창(동양고속)_왜관-태평건설_예정공정표" xfId="1307"/>
    <cellStyle name="_신태백(가실행)_양곡부두(투찰)-0.31%_봉무지방산업단지도로(투찰)②_예정공정표" xfId="1308"/>
    <cellStyle name="_신태백(가실행)_양곡부두(투찰)-0.31%_봉무지방산업단지도로(투찰)②_왜관-태평건설" xfId="1309"/>
    <cellStyle name="_신태백(가실행)_양곡부두(투찰)-0.31%_봉무지방산업단지도로(투찰)②_왜관-태평건설_예정공정표" xfId="1310"/>
    <cellStyle name="_신태백(가실행)_양곡부두(투찰)-0.31%_봉무지방산업단지도로(투찰)②+0.250%" xfId="1311"/>
    <cellStyle name="_신태백(가실행)_양곡부두(투찰)-0.31%_봉무지방산업단지도로(투찰)②+0.250%_마현생창(동양고속)" xfId="1312"/>
    <cellStyle name="_신태백(가실행)_양곡부두(투찰)-0.31%_봉무지방산업단지도로(투찰)②+0.250%_마현생창(동양고속)_예정공정표" xfId="1313"/>
    <cellStyle name="_신태백(가실행)_양곡부두(투찰)-0.31%_봉무지방산업단지도로(투찰)②+0.250%_마현생창(동양고속)_왜관-태평건설" xfId="1314"/>
    <cellStyle name="_신태백(가실행)_양곡부두(투찰)-0.31%_봉무지방산업단지도로(투찰)②+0.250%_마현생창(동양고속)_왜관-태평건설_예정공정표" xfId="1315"/>
    <cellStyle name="_신태백(가실행)_양곡부두(투찰)-0.31%_봉무지방산업단지도로(투찰)②+0.250%_예정공정표" xfId="1316"/>
    <cellStyle name="_신태백(가실행)_양곡부두(투찰)-0.31%_봉무지방산업단지도로(투찰)②+0.250%_왜관-태평건설" xfId="1317"/>
    <cellStyle name="_신태백(가실행)_양곡부두(투찰)-0.31%_봉무지방산업단지도로(투찰)②+0.250%_왜관-태평건설_예정공정표" xfId="1318"/>
    <cellStyle name="_신태백(가실행)_양곡부두(투찰)-0.31%_예정공정표" xfId="1319"/>
    <cellStyle name="_신태백(가실행)_양곡부두(투찰)-0.31%_왜관-태평건설" xfId="1320"/>
    <cellStyle name="_신태백(가실행)_양곡부두(투찰)-0.31%_왜관-태평건설_예정공정표" xfId="1321"/>
    <cellStyle name="_신태백(가실행)_양곡부두(투찰)-0.31%_합덕-신례원(2공구)투찰" xfId="1322"/>
    <cellStyle name="_신태백(가실행)_양곡부두(투찰)-0.31%_합덕-신례원(2공구)투찰_경찰서-터미널간도로(투찰)②" xfId="1323"/>
    <cellStyle name="_신태백(가실행)_양곡부두(투찰)-0.31%_합덕-신례원(2공구)투찰_경찰서-터미널간도로(투찰)②_마현생창(동양고속)" xfId="1324"/>
    <cellStyle name="_신태백(가실행)_양곡부두(투찰)-0.31%_합덕-신례원(2공구)투찰_경찰서-터미널간도로(투찰)②_마현생창(동양고속)_예정공정표" xfId="1325"/>
    <cellStyle name="_신태백(가실행)_양곡부두(투찰)-0.31%_합덕-신례원(2공구)투찰_경찰서-터미널간도로(투찰)②_마현생창(동양고속)_왜관-태평건설" xfId="1326"/>
    <cellStyle name="_신태백(가실행)_양곡부두(투찰)-0.31%_합덕-신례원(2공구)투찰_경찰서-터미널간도로(투찰)②_마현생창(동양고속)_왜관-태평건설_예정공정표" xfId="1327"/>
    <cellStyle name="_신태백(가실행)_양곡부두(투찰)-0.31%_합덕-신례원(2공구)투찰_경찰서-터미널간도로(투찰)②_예정공정표" xfId="1328"/>
    <cellStyle name="_신태백(가실행)_양곡부두(투찰)-0.31%_합덕-신례원(2공구)투찰_경찰서-터미널간도로(투찰)②_왜관-태평건설" xfId="1329"/>
    <cellStyle name="_신태백(가실행)_양곡부두(투찰)-0.31%_합덕-신례원(2공구)투찰_경찰서-터미널간도로(투찰)②_왜관-태평건설_예정공정표" xfId="1330"/>
    <cellStyle name="_신태백(가실행)_양곡부두(투찰)-0.31%_합덕-신례원(2공구)투찰_마현생창(동양고속)" xfId="1331"/>
    <cellStyle name="_신태백(가실행)_양곡부두(투찰)-0.31%_합덕-신례원(2공구)투찰_마현생창(동양고속)_예정공정표" xfId="1332"/>
    <cellStyle name="_신태백(가실행)_양곡부두(투찰)-0.31%_합덕-신례원(2공구)투찰_마현생창(동양고속)_왜관-태평건설" xfId="1333"/>
    <cellStyle name="_신태백(가실행)_양곡부두(투찰)-0.31%_합덕-신례원(2공구)투찰_마현생창(동양고속)_왜관-태평건설_예정공정표" xfId="1334"/>
    <cellStyle name="_신태백(가실행)_양곡부두(투찰)-0.31%_합덕-신례원(2공구)투찰_봉무지방산업단지도로(투찰)②" xfId="1335"/>
    <cellStyle name="_신태백(가실행)_양곡부두(투찰)-0.31%_합덕-신례원(2공구)투찰_봉무지방산업단지도로(투찰)②_마현생창(동양고속)" xfId="1336"/>
    <cellStyle name="_신태백(가실행)_양곡부두(투찰)-0.31%_합덕-신례원(2공구)투찰_봉무지방산업단지도로(투찰)②_마현생창(동양고속)_예정공정표" xfId="1337"/>
    <cellStyle name="_신태백(가실행)_양곡부두(투찰)-0.31%_합덕-신례원(2공구)투찰_봉무지방산업단지도로(투찰)②_마현생창(동양고속)_왜관-태평건설" xfId="1338"/>
    <cellStyle name="_신태백(가실행)_양곡부두(투찰)-0.31%_합덕-신례원(2공구)투찰_봉무지방산업단지도로(투찰)②_마현생창(동양고속)_왜관-태평건설_예정공정표" xfId="1339"/>
    <cellStyle name="_신태백(가실행)_양곡부두(투찰)-0.31%_합덕-신례원(2공구)투찰_봉무지방산업단지도로(투찰)②_예정공정표" xfId="1340"/>
    <cellStyle name="_신태백(가실행)_양곡부두(투찰)-0.31%_합덕-신례원(2공구)투찰_봉무지방산업단지도로(투찰)②_왜관-태평건설" xfId="1341"/>
    <cellStyle name="_신태백(가실행)_양곡부두(투찰)-0.31%_합덕-신례원(2공구)투찰_봉무지방산업단지도로(투찰)②_왜관-태평건설_예정공정표" xfId="1342"/>
    <cellStyle name="_신태백(가실행)_양곡부두(투찰)-0.31%_합덕-신례원(2공구)투찰_봉무지방산업단지도로(투찰)②+0.250%" xfId="1343"/>
    <cellStyle name="_신태백(가실행)_양곡부두(투찰)-0.31%_합덕-신례원(2공구)투찰_봉무지방산업단지도로(투찰)②+0.250%_마현생창(동양고속)" xfId="1344"/>
    <cellStyle name="_신태백(가실행)_양곡부두(투찰)-0.31%_합덕-신례원(2공구)투찰_봉무지방산업단지도로(투찰)②+0.250%_마현생창(동양고속)_예정공정표" xfId="1345"/>
    <cellStyle name="_신태백(가실행)_양곡부두(투찰)-0.31%_합덕-신례원(2공구)투찰_봉무지방산업단지도로(투찰)②+0.250%_마현생창(동양고속)_왜관-태평건설" xfId="1346"/>
    <cellStyle name="_신태백(가실행)_양곡부두(투찰)-0.31%_합덕-신례원(2공구)투찰_봉무지방산업단지도로(투찰)②+0.250%_마현생창(동양고속)_왜관-태평건설_예정공정표" xfId="1347"/>
    <cellStyle name="_신태백(가실행)_양곡부두(투찰)-0.31%_합덕-신례원(2공구)투찰_봉무지방산업단지도로(투찰)②+0.250%_예정공정표" xfId="1348"/>
    <cellStyle name="_신태백(가실행)_양곡부두(투찰)-0.31%_합덕-신례원(2공구)투찰_봉무지방산업단지도로(투찰)②+0.250%_왜관-태평건설" xfId="1349"/>
    <cellStyle name="_신태백(가실행)_양곡부두(투찰)-0.31%_합덕-신례원(2공구)투찰_봉무지방산업단지도로(투찰)②+0.250%_왜관-태평건설_예정공정표" xfId="1350"/>
    <cellStyle name="_신태백(가실행)_양곡부두(투찰)-0.31%_합덕-신례원(2공구)투찰_예정공정표" xfId="1351"/>
    <cellStyle name="_신태백(가실행)_양곡부두(투찰)-0.31%_합덕-신례원(2공구)투찰_왜관-태평건설" xfId="1352"/>
    <cellStyle name="_신태백(가실행)_양곡부두(투찰)-0.31%_합덕-신례원(2공구)투찰_왜관-태평건설_예정공정표" xfId="1353"/>
    <cellStyle name="_신태백(가실행)_양곡부두(투찰)-0.31%_합덕-신례원(2공구)투찰_합덕-신례원(2공구)투찰" xfId="1354"/>
    <cellStyle name="_신태백(가실행)_양곡부두(투찰)-0.31%_합덕-신례원(2공구)투찰_합덕-신례원(2공구)투찰_경찰서-터미널간도로(투찰)②" xfId="1355"/>
    <cellStyle name="_신태백(가실행)_양곡부두(투찰)-0.31%_합덕-신례원(2공구)투찰_합덕-신례원(2공구)투찰_경찰서-터미널간도로(투찰)②_마현생창(동양고속)" xfId="1356"/>
    <cellStyle name="_신태백(가실행)_양곡부두(투찰)-0.31%_합덕-신례원(2공구)투찰_합덕-신례원(2공구)투찰_경찰서-터미널간도로(투찰)②_마현생창(동양고속)_예정공정표" xfId="1357"/>
    <cellStyle name="_신태백(가실행)_양곡부두(투찰)-0.31%_합덕-신례원(2공구)투찰_합덕-신례원(2공구)투찰_경찰서-터미널간도로(투찰)②_마현생창(동양고속)_왜관-태평건설" xfId="1358"/>
    <cellStyle name="_신태백(가실행)_양곡부두(투찰)-0.31%_합덕-신례원(2공구)투찰_합덕-신례원(2공구)투찰_경찰서-터미널간도로(투찰)②_마현생창(동양고속)_왜관-태평건설_예정공정표" xfId="1359"/>
    <cellStyle name="_신태백(가실행)_양곡부두(투찰)-0.31%_합덕-신례원(2공구)투찰_합덕-신례원(2공구)투찰_경찰서-터미널간도로(투찰)②_예정공정표" xfId="1360"/>
    <cellStyle name="_신태백(가실행)_양곡부두(투찰)-0.31%_합덕-신례원(2공구)투찰_합덕-신례원(2공구)투찰_경찰서-터미널간도로(투찰)②_왜관-태평건설" xfId="1361"/>
    <cellStyle name="_신태백(가실행)_양곡부두(투찰)-0.31%_합덕-신례원(2공구)투찰_합덕-신례원(2공구)투찰_경찰서-터미널간도로(투찰)②_왜관-태평건설_예정공정표" xfId="1362"/>
    <cellStyle name="_신태백(가실행)_양곡부두(투찰)-0.31%_합덕-신례원(2공구)투찰_합덕-신례원(2공구)투찰_마현생창(동양고속)" xfId="1363"/>
    <cellStyle name="_신태백(가실행)_양곡부두(투찰)-0.31%_합덕-신례원(2공구)투찰_합덕-신례원(2공구)투찰_마현생창(동양고속)_예정공정표" xfId="1364"/>
    <cellStyle name="_신태백(가실행)_양곡부두(투찰)-0.31%_합덕-신례원(2공구)투찰_합덕-신례원(2공구)투찰_마현생창(동양고속)_왜관-태평건설" xfId="1365"/>
    <cellStyle name="_신태백(가실행)_양곡부두(투찰)-0.31%_합덕-신례원(2공구)투찰_합덕-신례원(2공구)투찰_마현생창(동양고속)_왜관-태평건설_예정공정표" xfId="1366"/>
    <cellStyle name="_신태백(가실행)_양곡부두(투찰)-0.31%_합덕-신례원(2공구)투찰_합덕-신례원(2공구)투찰_봉무지방산업단지도로(투찰)②" xfId="1367"/>
    <cellStyle name="_신태백(가실행)_양곡부두(투찰)-0.31%_합덕-신례원(2공구)투찰_합덕-신례원(2공구)투찰_봉무지방산업단지도로(투찰)②_마현생창(동양고속)" xfId="1368"/>
    <cellStyle name="_신태백(가실행)_양곡부두(투찰)-0.31%_합덕-신례원(2공구)투찰_합덕-신례원(2공구)투찰_봉무지방산업단지도로(투찰)②_마현생창(동양고속)_예정공정표" xfId="1369"/>
    <cellStyle name="_신태백(가실행)_양곡부두(투찰)-0.31%_합덕-신례원(2공구)투찰_합덕-신례원(2공구)투찰_봉무지방산업단지도로(투찰)②_마현생창(동양고속)_왜관-태평건설" xfId="1370"/>
    <cellStyle name="_신태백(가실행)_양곡부두(투찰)-0.31%_합덕-신례원(2공구)투찰_합덕-신례원(2공구)투찰_봉무지방산업단지도로(투찰)②_마현생창(동양고속)_왜관-태평건설_예정공정표" xfId="1371"/>
    <cellStyle name="_신태백(가실행)_양곡부두(투찰)-0.31%_합덕-신례원(2공구)투찰_합덕-신례원(2공구)투찰_봉무지방산업단지도로(투찰)②_예정공정표" xfId="1372"/>
    <cellStyle name="_신태백(가실행)_양곡부두(투찰)-0.31%_합덕-신례원(2공구)투찰_합덕-신례원(2공구)투찰_봉무지방산업단지도로(투찰)②_왜관-태평건설" xfId="1373"/>
    <cellStyle name="_신태백(가실행)_양곡부두(투찰)-0.31%_합덕-신례원(2공구)투찰_합덕-신례원(2공구)투찰_봉무지방산업단지도로(투찰)②_왜관-태평건설_예정공정표" xfId="1374"/>
    <cellStyle name="_신태백(가실행)_양곡부두(투찰)-0.31%_합덕-신례원(2공구)투찰_합덕-신례원(2공구)투찰_봉무지방산업단지도로(투찰)②+0.250%" xfId="1375"/>
    <cellStyle name="_신태백(가실행)_양곡부두(투찰)-0.31%_합덕-신례원(2공구)투찰_합덕-신례원(2공구)투찰_봉무지방산업단지도로(투찰)②+0.250%_마현생창(동양고속)" xfId="1376"/>
    <cellStyle name="_신태백(가실행)_양곡부두(투찰)-0.31%_합덕-신례원(2공구)투찰_합덕-신례원(2공구)투찰_봉무지방산업단지도로(투찰)②+0.250%_마현생창(동양고속)_예정공정표" xfId="1377"/>
    <cellStyle name="_신태백(가실행)_양곡부두(투찰)-0.31%_합덕-신례원(2공구)투찰_합덕-신례원(2공구)투찰_봉무지방산업단지도로(투찰)②+0.250%_마현생창(동양고속)_왜관-태평건설" xfId="1378"/>
    <cellStyle name="_신태백(가실행)_양곡부두(투찰)-0.31%_합덕-신례원(2공구)투찰_합덕-신례원(2공구)투찰_봉무지방산업단지도로(투찰)②+0.250%_마현생창(동양고속)_왜관-태평건설_예정공정표" xfId="1379"/>
    <cellStyle name="_신태백(가실행)_양곡부두(투찰)-0.31%_합덕-신례원(2공구)투찰_합덕-신례원(2공구)투찰_봉무지방산업단지도로(투찰)②+0.250%_예정공정표" xfId="1380"/>
    <cellStyle name="_신태백(가실행)_양곡부두(투찰)-0.31%_합덕-신례원(2공구)투찰_합덕-신례원(2공구)투찰_봉무지방산업단지도로(투찰)②+0.250%_왜관-태평건설" xfId="1381"/>
    <cellStyle name="_신태백(가실행)_양곡부두(투찰)-0.31%_합덕-신례원(2공구)투찰_합덕-신례원(2공구)투찰_봉무지방산업단지도로(투찰)②+0.250%_왜관-태평건설_예정공정표" xfId="1382"/>
    <cellStyle name="_신태백(가실행)_양곡부두(투찰)-0.31%_합덕-신례원(2공구)투찰_합덕-신례원(2공구)투찰_예정공정표" xfId="1383"/>
    <cellStyle name="_신태백(가실행)_양곡부두(투찰)-0.31%_합덕-신례원(2공구)투찰_합덕-신례원(2공구)투찰_왜관-태평건설" xfId="1384"/>
    <cellStyle name="_신태백(가실행)_양곡부두(투찰)-0.31%_합덕-신례원(2공구)투찰_합덕-신례원(2공구)투찰_왜관-태평건설_예정공정표" xfId="1385"/>
    <cellStyle name="_신태백(가실행)_예정공정표" xfId="1386"/>
    <cellStyle name="_신태백(가실행)_왜관-태평건설" xfId="1387"/>
    <cellStyle name="_신태백(가실행)_왜관-태평건설_예정공정표" xfId="1388"/>
    <cellStyle name="_신태백(가실행)_창원상수도(토목)투찰" xfId="1389"/>
    <cellStyle name="_신태백(가실행)_창원상수도(토목)투찰_경찰서-터미널간도로(투찰)②" xfId="1390"/>
    <cellStyle name="_신태백(가실행)_창원상수도(토목)투찰_경찰서-터미널간도로(투찰)②_마현생창(동양고속)" xfId="1391"/>
    <cellStyle name="_신태백(가실행)_창원상수도(토목)투찰_경찰서-터미널간도로(투찰)②_마현생창(동양고속)_예정공정표" xfId="1392"/>
    <cellStyle name="_신태백(가실행)_창원상수도(토목)투찰_경찰서-터미널간도로(투찰)②_마현생창(동양고속)_왜관-태평건설" xfId="1393"/>
    <cellStyle name="_신태백(가실행)_창원상수도(토목)투찰_경찰서-터미널간도로(투찰)②_마현생창(동양고속)_왜관-태평건설_예정공정표" xfId="1394"/>
    <cellStyle name="_신태백(가실행)_창원상수도(토목)투찰_경찰서-터미널간도로(투찰)②_예정공정표" xfId="1395"/>
    <cellStyle name="_신태백(가실행)_창원상수도(토목)투찰_경찰서-터미널간도로(투찰)②_왜관-태평건설" xfId="1396"/>
    <cellStyle name="_신태백(가실행)_창원상수도(토목)투찰_경찰서-터미널간도로(투찰)②_왜관-태평건설_예정공정표" xfId="1397"/>
    <cellStyle name="_신태백(가실행)_창원상수도(토목)투찰_마현생창(동양고속)" xfId="1398"/>
    <cellStyle name="_신태백(가실행)_창원상수도(토목)투찰_마현생창(동양고속)_예정공정표" xfId="1399"/>
    <cellStyle name="_신태백(가실행)_창원상수도(토목)투찰_마현생창(동양고속)_왜관-태평건설" xfId="1400"/>
    <cellStyle name="_신태백(가실행)_창원상수도(토목)투찰_마현생창(동양고속)_왜관-태평건설_예정공정표" xfId="1401"/>
    <cellStyle name="_신태백(가실행)_창원상수도(토목)투찰_봉무지방산업단지도로(투찰)②" xfId="1402"/>
    <cellStyle name="_신태백(가실행)_창원상수도(토목)투찰_봉무지방산업단지도로(투찰)②_마현생창(동양고속)" xfId="1403"/>
    <cellStyle name="_신태백(가실행)_창원상수도(토목)투찰_봉무지방산업단지도로(투찰)②_마현생창(동양고속)_예정공정표" xfId="1404"/>
    <cellStyle name="_신태백(가실행)_창원상수도(토목)투찰_봉무지방산업단지도로(투찰)②_마현생창(동양고속)_왜관-태평건설" xfId="1405"/>
    <cellStyle name="_신태백(가실행)_창원상수도(토목)투찰_봉무지방산업단지도로(투찰)②_마현생창(동양고속)_왜관-태평건설_예정공정표" xfId="1406"/>
    <cellStyle name="_신태백(가실행)_창원상수도(토목)투찰_봉무지방산업단지도로(투찰)②_예정공정표" xfId="1407"/>
    <cellStyle name="_신태백(가실행)_창원상수도(토목)투찰_봉무지방산업단지도로(투찰)②_왜관-태평건설" xfId="1408"/>
    <cellStyle name="_신태백(가실행)_창원상수도(토목)투찰_봉무지방산업단지도로(투찰)②_왜관-태평건설_예정공정표" xfId="1409"/>
    <cellStyle name="_신태백(가실행)_창원상수도(토목)투찰_봉무지방산업단지도로(투찰)②+0.250%" xfId="1410"/>
    <cellStyle name="_신태백(가실행)_창원상수도(토목)투찰_봉무지방산업단지도로(투찰)②+0.250%_마현생창(동양고속)" xfId="1411"/>
    <cellStyle name="_신태백(가실행)_창원상수도(토목)투찰_봉무지방산업단지도로(투찰)②+0.250%_마현생창(동양고속)_예정공정표" xfId="1412"/>
    <cellStyle name="_신태백(가실행)_창원상수도(토목)투찰_봉무지방산업단지도로(투찰)②+0.250%_마현생창(동양고속)_왜관-태평건설" xfId="1413"/>
    <cellStyle name="_신태백(가실행)_창원상수도(토목)투찰_봉무지방산업단지도로(투찰)②+0.250%_마현생창(동양고속)_왜관-태평건설_예정공정표" xfId="1414"/>
    <cellStyle name="_신태백(가실행)_창원상수도(토목)투찰_봉무지방산업단지도로(투찰)②+0.250%_예정공정표" xfId="1415"/>
    <cellStyle name="_신태백(가실행)_창원상수도(토목)투찰_봉무지방산업단지도로(투찰)②+0.250%_왜관-태평건설" xfId="1416"/>
    <cellStyle name="_신태백(가실행)_창원상수도(토목)투찰_봉무지방산업단지도로(투찰)②+0.250%_왜관-태평건설_예정공정표" xfId="1417"/>
    <cellStyle name="_신태백(가실행)_창원상수도(토목)투찰_예정공정표" xfId="1418"/>
    <cellStyle name="_신태백(가실행)_창원상수도(토목)투찰_왜관-태평건설" xfId="1419"/>
    <cellStyle name="_신태백(가실행)_창원상수도(토목)투찰_왜관-태평건설_예정공정표" xfId="1420"/>
    <cellStyle name="_신태백(가실행)_창원상수도(토목)투찰_합덕-신례원(2공구)투찰" xfId="1421"/>
    <cellStyle name="_신태백(가실행)_창원상수도(토목)투찰_합덕-신례원(2공구)투찰_경찰서-터미널간도로(투찰)②" xfId="1422"/>
    <cellStyle name="_신태백(가실행)_창원상수도(토목)투찰_합덕-신례원(2공구)투찰_경찰서-터미널간도로(투찰)②_마현생창(동양고속)" xfId="1423"/>
    <cellStyle name="_신태백(가실행)_창원상수도(토목)투찰_합덕-신례원(2공구)투찰_경찰서-터미널간도로(투찰)②_마현생창(동양고속)_예정공정표" xfId="1424"/>
    <cellStyle name="_신태백(가실행)_창원상수도(토목)투찰_합덕-신례원(2공구)투찰_경찰서-터미널간도로(투찰)②_마현생창(동양고속)_왜관-태평건설" xfId="1425"/>
    <cellStyle name="_신태백(가실행)_창원상수도(토목)투찰_합덕-신례원(2공구)투찰_경찰서-터미널간도로(투찰)②_마현생창(동양고속)_왜관-태평건설_예정공정표" xfId="1426"/>
    <cellStyle name="_신태백(가실행)_창원상수도(토목)투찰_합덕-신례원(2공구)투찰_경찰서-터미널간도로(투찰)②_예정공정표" xfId="1427"/>
    <cellStyle name="_신태백(가실행)_창원상수도(토목)투찰_합덕-신례원(2공구)투찰_경찰서-터미널간도로(투찰)②_왜관-태평건설" xfId="1428"/>
    <cellStyle name="_신태백(가실행)_창원상수도(토목)투찰_합덕-신례원(2공구)투찰_경찰서-터미널간도로(투찰)②_왜관-태평건설_예정공정표" xfId="1429"/>
    <cellStyle name="_신태백(가실행)_창원상수도(토목)투찰_합덕-신례원(2공구)투찰_마현생창(동양고속)" xfId="1430"/>
    <cellStyle name="_신태백(가실행)_창원상수도(토목)투찰_합덕-신례원(2공구)투찰_마현생창(동양고속)_예정공정표" xfId="1431"/>
    <cellStyle name="_신태백(가실행)_창원상수도(토목)투찰_합덕-신례원(2공구)투찰_마현생창(동양고속)_왜관-태평건설" xfId="1432"/>
    <cellStyle name="_신태백(가실행)_창원상수도(토목)투찰_합덕-신례원(2공구)투찰_마현생창(동양고속)_왜관-태평건설_예정공정표" xfId="1433"/>
    <cellStyle name="_신태백(가실행)_창원상수도(토목)투찰_합덕-신례원(2공구)투찰_봉무지방산업단지도로(투찰)②" xfId="1434"/>
    <cellStyle name="_신태백(가실행)_창원상수도(토목)투찰_합덕-신례원(2공구)투찰_봉무지방산업단지도로(투찰)②_마현생창(동양고속)" xfId="1435"/>
    <cellStyle name="_신태백(가실행)_창원상수도(토목)투찰_합덕-신례원(2공구)투찰_봉무지방산업단지도로(투찰)②_마현생창(동양고속)_예정공정표" xfId="1436"/>
    <cellStyle name="_신태백(가실행)_창원상수도(토목)투찰_합덕-신례원(2공구)투찰_봉무지방산업단지도로(투찰)②_마현생창(동양고속)_왜관-태평건설" xfId="1437"/>
    <cellStyle name="_신태백(가실행)_창원상수도(토목)투찰_합덕-신례원(2공구)투찰_봉무지방산업단지도로(투찰)②_마현생창(동양고속)_왜관-태평건설_예정공정표" xfId="1438"/>
    <cellStyle name="_신태백(가실행)_창원상수도(토목)투찰_합덕-신례원(2공구)투찰_봉무지방산업단지도로(투찰)②_예정공정표" xfId="1439"/>
    <cellStyle name="_신태백(가실행)_창원상수도(토목)투찰_합덕-신례원(2공구)투찰_봉무지방산업단지도로(투찰)②_왜관-태평건설" xfId="1440"/>
    <cellStyle name="_신태백(가실행)_창원상수도(토목)투찰_합덕-신례원(2공구)투찰_봉무지방산업단지도로(투찰)②_왜관-태평건설_예정공정표" xfId="1441"/>
    <cellStyle name="_신태백(가실행)_창원상수도(토목)투찰_합덕-신례원(2공구)투찰_봉무지방산업단지도로(투찰)②+0.250%" xfId="1442"/>
    <cellStyle name="_신태백(가실행)_창원상수도(토목)투찰_합덕-신례원(2공구)투찰_봉무지방산업단지도로(투찰)②+0.250%_마현생창(동양고속)" xfId="1443"/>
    <cellStyle name="_신태백(가실행)_창원상수도(토목)투찰_합덕-신례원(2공구)투찰_봉무지방산업단지도로(투찰)②+0.250%_마현생창(동양고속)_예정공정표" xfId="1444"/>
    <cellStyle name="_신태백(가실행)_창원상수도(토목)투찰_합덕-신례원(2공구)투찰_봉무지방산업단지도로(투찰)②+0.250%_마현생창(동양고속)_왜관-태평건설" xfId="1445"/>
    <cellStyle name="_신태백(가실행)_창원상수도(토목)투찰_합덕-신례원(2공구)투찰_봉무지방산업단지도로(투찰)②+0.250%_마현생창(동양고속)_왜관-태평건설_예정공정표" xfId="1446"/>
    <cellStyle name="_신태백(가실행)_창원상수도(토목)투찰_합덕-신례원(2공구)투찰_봉무지방산업단지도로(투찰)②+0.250%_예정공정표" xfId="1447"/>
    <cellStyle name="_신태백(가실행)_창원상수도(토목)투찰_합덕-신례원(2공구)투찰_봉무지방산업단지도로(투찰)②+0.250%_왜관-태평건설" xfId="1448"/>
    <cellStyle name="_신태백(가실행)_창원상수도(토목)투찰_합덕-신례원(2공구)투찰_봉무지방산업단지도로(투찰)②+0.250%_왜관-태평건설_예정공정표" xfId="1449"/>
    <cellStyle name="_신태백(가실행)_창원상수도(토목)투찰_합덕-신례원(2공구)투찰_예정공정표" xfId="1450"/>
    <cellStyle name="_신태백(가실행)_창원상수도(토목)투찰_합덕-신례원(2공구)투찰_왜관-태평건설" xfId="1451"/>
    <cellStyle name="_신태백(가실행)_창원상수도(토목)투찰_합덕-신례원(2공구)투찰_왜관-태평건설_예정공정표" xfId="1452"/>
    <cellStyle name="_신태백(가실행)_창원상수도(토목)투찰_합덕-신례원(2공구)투찰_합덕-신례원(2공구)투찰" xfId="1453"/>
    <cellStyle name="_신태백(가실행)_창원상수도(토목)투찰_합덕-신례원(2공구)투찰_합덕-신례원(2공구)투찰_경찰서-터미널간도로(투찰)②" xfId="1454"/>
    <cellStyle name="_신태백(가실행)_창원상수도(토목)투찰_합덕-신례원(2공구)투찰_합덕-신례원(2공구)투찰_경찰서-터미널간도로(투찰)②_마현생창(동양고속)" xfId="1455"/>
    <cellStyle name="_신태백(가실행)_창원상수도(토목)투찰_합덕-신례원(2공구)투찰_합덕-신례원(2공구)투찰_경찰서-터미널간도로(투찰)②_마현생창(동양고속)_예정공정표" xfId="1456"/>
    <cellStyle name="_신태백(가실행)_창원상수도(토목)투찰_합덕-신례원(2공구)투찰_합덕-신례원(2공구)투찰_경찰서-터미널간도로(투찰)②_마현생창(동양고속)_왜관-태평건설" xfId="1457"/>
    <cellStyle name="_신태백(가실행)_창원상수도(토목)투찰_합덕-신례원(2공구)투찰_합덕-신례원(2공구)투찰_경찰서-터미널간도로(투찰)②_마현생창(동양고속)_왜관-태평건설_예정공정표" xfId="1458"/>
    <cellStyle name="_신태백(가실행)_창원상수도(토목)투찰_합덕-신례원(2공구)투찰_합덕-신례원(2공구)투찰_경찰서-터미널간도로(투찰)②_예정공정표" xfId="1459"/>
    <cellStyle name="_신태백(가실행)_창원상수도(토목)투찰_합덕-신례원(2공구)투찰_합덕-신례원(2공구)투찰_경찰서-터미널간도로(투찰)②_왜관-태평건설" xfId="1460"/>
    <cellStyle name="_신태백(가실행)_창원상수도(토목)투찰_합덕-신례원(2공구)투찰_합덕-신례원(2공구)투찰_경찰서-터미널간도로(투찰)②_왜관-태평건설_예정공정표" xfId="1461"/>
    <cellStyle name="_신태백(가실행)_창원상수도(토목)투찰_합덕-신례원(2공구)투찰_합덕-신례원(2공구)투찰_마현생창(동양고속)" xfId="1462"/>
    <cellStyle name="_신태백(가실행)_창원상수도(토목)투찰_합덕-신례원(2공구)투찰_합덕-신례원(2공구)투찰_마현생창(동양고속)_예정공정표" xfId="1463"/>
    <cellStyle name="_신태백(가실행)_창원상수도(토목)투찰_합덕-신례원(2공구)투찰_합덕-신례원(2공구)투찰_마현생창(동양고속)_왜관-태평건설" xfId="1464"/>
    <cellStyle name="_신태백(가실행)_창원상수도(토목)투찰_합덕-신례원(2공구)투찰_합덕-신례원(2공구)투찰_마현생창(동양고속)_왜관-태평건설_예정공정표" xfId="1465"/>
    <cellStyle name="_신태백(가실행)_창원상수도(토목)투찰_합덕-신례원(2공구)투찰_합덕-신례원(2공구)투찰_봉무지방산업단지도로(투찰)②" xfId="1466"/>
    <cellStyle name="_신태백(가실행)_창원상수도(토목)투찰_합덕-신례원(2공구)투찰_합덕-신례원(2공구)투찰_봉무지방산업단지도로(투찰)②_마현생창(동양고속)" xfId="1467"/>
    <cellStyle name="_신태백(가실행)_창원상수도(토목)투찰_합덕-신례원(2공구)투찰_합덕-신례원(2공구)투찰_봉무지방산업단지도로(투찰)②_마현생창(동양고속)_예정공정표" xfId="1468"/>
    <cellStyle name="_신태백(가실행)_창원상수도(토목)투찰_합덕-신례원(2공구)투찰_합덕-신례원(2공구)투찰_봉무지방산업단지도로(투찰)②_마현생창(동양고속)_왜관-태평건설" xfId="1469"/>
    <cellStyle name="_신태백(가실행)_창원상수도(토목)투찰_합덕-신례원(2공구)투찰_합덕-신례원(2공구)투찰_봉무지방산업단지도로(투찰)②_마현생창(동양고속)_왜관-태평건설_예정공정표" xfId="1470"/>
    <cellStyle name="_신태백(가실행)_창원상수도(토목)투찰_합덕-신례원(2공구)투찰_합덕-신례원(2공구)투찰_봉무지방산업단지도로(투찰)②_예정공정표" xfId="1471"/>
    <cellStyle name="_신태백(가실행)_창원상수도(토목)투찰_합덕-신례원(2공구)투찰_합덕-신례원(2공구)투찰_봉무지방산업단지도로(투찰)②_왜관-태평건설" xfId="1472"/>
    <cellStyle name="_신태백(가실행)_창원상수도(토목)투찰_합덕-신례원(2공구)투찰_합덕-신례원(2공구)투찰_봉무지방산업단지도로(투찰)②_왜관-태평건설_예정공정표" xfId="1473"/>
    <cellStyle name="_신태백(가실행)_창원상수도(토목)투찰_합덕-신례원(2공구)투찰_합덕-신례원(2공구)투찰_봉무지방산업단지도로(투찰)②+0.250%" xfId="1474"/>
    <cellStyle name="_신태백(가실행)_창원상수도(토목)투찰_합덕-신례원(2공구)투찰_합덕-신례원(2공구)투찰_봉무지방산업단지도로(투찰)②+0.250%_마현생창(동양고속)" xfId="1475"/>
    <cellStyle name="_신태백(가실행)_창원상수도(토목)투찰_합덕-신례원(2공구)투찰_합덕-신례원(2공구)투찰_봉무지방산업단지도로(투찰)②+0.250%_마현생창(동양고속)_예정공정표" xfId="1476"/>
    <cellStyle name="_신태백(가실행)_창원상수도(토목)투찰_합덕-신례원(2공구)투찰_합덕-신례원(2공구)투찰_봉무지방산업단지도로(투찰)②+0.250%_마현생창(동양고속)_왜관-태평건설" xfId="1477"/>
    <cellStyle name="_신태백(가실행)_창원상수도(토목)투찰_합덕-신례원(2공구)투찰_합덕-신례원(2공구)투찰_봉무지방산업단지도로(투찰)②+0.250%_마현생창(동양고속)_왜관-태평건설_예정공정표" xfId="1478"/>
    <cellStyle name="_신태백(가실행)_창원상수도(토목)투찰_합덕-신례원(2공구)투찰_합덕-신례원(2공구)투찰_봉무지방산업단지도로(투찰)②+0.250%_예정공정표" xfId="1479"/>
    <cellStyle name="_신태백(가실행)_창원상수도(토목)투찰_합덕-신례원(2공구)투찰_합덕-신례원(2공구)투찰_봉무지방산업단지도로(투찰)②+0.250%_왜관-태평건설" xfId="1480"/>
    <cellStyle name="_신태백(가실행)_창원상수도(토목)투찰_합덕-신례원(2공구)투찰_합덕-신례원(2공구)투찰_봉무지방산업단지도로(투찰)②+0.250%_왜관-태평건설_예정공정표" xfId="1481"/>
    <cellStyle name="_신태백(가실행)_창원상수도(토목)투찰_합덕-신례원(2공구)투찰_합덕-신례원(2공구)투찰_예정공정표" xfId="1482"/>
    <cellStyle name="_신태백(가실행)_창원상수도(토목)투찰_합덕-신례원(2공구)투찰_합덕-신례원(2공구)투찰_왜관-태평건설" xfId="1483"/>
    <cellStyle name="_신태백(가실행)_창원상수도(토목)투찰_합덕-신례원(2공구)투찰_합덕-신례원(2공구)투찰_왜관-태평건설_예정공정표" xfId="1484"/>
    <cellStyle name="_신태백(가실행)_합덕-신례원(2공구)투찰" xfId="1485"/>
    <cellStyle name="_신태백(가실행)_합덕-신례원(2공구)투찰_경찰서-터미널간도로(투찰)②" xfId="1486"/>
    <cellStyle name="_신태백(가실행)_합덕-신례원(2공구)투찰_경찰서-터미널간도로(투찰)②_마현생창(동양고속)" xfId="1487"/>
    <cellStyle name="_신태백(가실행)_합덕-신례원(2공구)투찰_경찰서-터미널간도로(투찰)②_마현생창(동양고속)_예정공정표" xfId="1488"/>
    <cellStyle name="_신태백(가실행)_합덕-신례원(2공구)투찰_경찰서-터미널간도로(투찰)②_마현생창(동양고속)_왜관-태평건설" xfId="1489"/>
    <cellStyle name="_신태백(가실행)_합덕-신례원(2공구)투찰_경찰서-터미널간도로(투찰)②_마현생창(동양고속)_왜관-태평건설_예정공정표" xfId="1490"/>
    <cellStyle name="_신태백(가실행)_합덕-신례원(2공구)투찰_경찰서-터미널간도로(투찰)②_예정공정표" xfId="1491"/>
    <cellStyle name="_신태백(가실행)_합덕-신례원(2공구)투찰_경찰서-터미널간도로(투찰)②_왜관-태평건설" xfId="1492"/>
    <cellStyle name="_신태백(가실행)_합덕-신례원(2공구)투찰_경찰서-터미널간도로(투찰)②_왜관-태평건설_예정공정표" xfId="1493"/>
    <cellStyle name="_신태백(가실행)_합덕-신례원(2공구)투찰_마현생창(동양고속)" xfId="1494"/>
    <cellStyle name="_신태백(가실행)_합덕-신례원(2공구)투찰_마현생창(동양고속)_예정공정표" xfId="1495"/>
    <cellStyle name="_신태백(가실행)_합덕-신례원(2공구)투찰_마현생창(동양고속)_왜관-태평건설" xfId="1496"/>
    <cellStyle name="_신태백(가실행)_합덕-신례원(2공구)투찰_마현생창(동양고속)_왜관-태평건설_예정공정표" xfId="1497"/>
    <cellStyle name="_신태백(가실행)_합덕-신례원(2공구)투찰_봉무지방산업단지도로(투찰)②" xfId="1498"/>
    <cellStyle name="_신태백(가실행)_합덕-신례원(2공구)투찰_봉무지방산업단지도로(투찰)②_마현생창(동양고속)" xfId="1499"/>
    <cellStyle name="_신태백(가실행)_합덕-신례원(2공구)투찰_봉무지방산업단지도로(투찰)②_마현생창(동양고속)_예정공정표" xfId="1500"/>
    <cellStyle name="_신태백(가실행)_합덕-신례원(2공구)투찰_봉무지방산업단지도로(투찰)②_마현생창(동양고속)_왜관-태평건설" xfId="1501"/>
    <cellStyle name="_신태백(가실행)_합덕-신례원(2공구)투찰_봉무지방산업단지도로(투찰)②_마현생창(동양고속)_왜관-태평건설_예정공정표" xfId="1502"/>
    <cellStyle name="_신태백(가실행)_합덕-신례원(2공구)투찰_봉무지방산업단지도로(투찰)②_예정공정표" xfId="1503"/>
    <cellStyle name="_신태백(가실행)_합덕-신례원(2공구)투찰_봉무지방산업단지도로(투찰)②_왜관-태평건설" xfId="1504"/>
    <cellStyle name="_신태백(가실행)_합덕-신례원(2공구)투찰_봉무지방산업단지도로(투찰)②_왜관-태평건설_예정공정표" xfId="1505"/>
    <cellStyle name="_신태백(가실행)_합덕-신례원(2공구)투찰_봉무지방산업단지도로(투찰)②+0.250%" xfId="1506"/>
    <cellStyle name="_신태백(가실행)_합덕-신례원(2공구)투찰_봉무지방산업단지도로(투찰)②+0.250%_마현생창(동양고속)" xfId="1507"/>
    <cellStyle name="_신태백(가실행)_합덕-신례원(2공구)투찰_봉무지방산업단지도로(투찰)②+0.250%_마현생창(동양고속)_예정공정표" xfId="1508"/>
    <cellStyle name="_신태백(가실행)_합덕-신례원(2공구)투찰_봉무지방산업단지도로(투찰)②+0.250%_마현생창(동양고속)_왜관-태평건설" xfId="1509"/>
    <cellStyle name="_신태백(가실행)_합덕-신례원(2공구)투찰_봉무지방산업단지도로(투찰)②+0.250%_마현생창(동양고속)_왜관-태평건설_예정공정표" xfId="1510"/>
    <cellStyle name="_신태백(가실행)_합덕-신례원(2공구)투찰_봉무지방산업단지도로(투찰)②+0.250%_예정공정표" xfId="1511"/>
    <cellStyle name="_신태백(가실행)_합덕-신례원(2공구)투찰_봉무지방산업단지도로(투찰)②+0.250%_왜관-태평건설" xfId="1512"/>
    <cellStyle name="_신태백(가실행)_합덕-신례원(2공구)투찰_봉무지방산업단지도로(투찰)②+0.250%_왜관-태평건설_예정공정표" xfId="1513"/>
    <cellStyle name="_신태백(가실행)_합덕-신례원(2공구)투찰_예정공정표" xfId="1514"/>
    <cellStyle name="_신태백(가실행)_합덕-신례원(2공구)투찰_왜관-태평건설" xfId="1515"/>
    <cellStyle name="_신태백(가실행)_합덕-신례원(2공구)투찰_왜관-태평건설_예정공정표" xfId="1516"/>
    <cellStyle name="_신태백(가실행)_합덕-신례원(2공구)투찰_합덕-신례원(2공구)투찰" xfId="1517"/>
    <cellStyle name="_신태백(가실행)_합덕-신례원(2공구)투찰_합덕-신례원(2공구)투찰_경찰서-터미널간도로(투찰)②" xfId="1518"/>
    <cellStyle name="_신태백(가실행)_합덕-신례원(2공구)투찰_합덕-신례원(2공구)투찰_경찰서-터미널간도로(투찰)②_마현생창(동양고속)" xfId="1519"/>
    <cellStyle name="_신태백(가실행)_합덕-신례원(2공구)투찰_합덕-신례원(2공구)투찰_경찰서-터미널간도로(투찰)②_마현생창(동양고속)_예정공정표" xfId="1520"/>
    <cellStyle name="_신태백(가실행)_합덕-신례원(2공구)투찰_합덕-신례원(2공구)투찰_경찰서-터미널간도로(투찰)②_마현생창(동양고속)_왜관-태평건설" xfId="1521"/>
    <cellStyle name="_신태백(가실행)_합덕-신례원(2공구)투찰_합덕-신례원(2공구)투찰_경찰서-터미널간도로(투찰)②_마현생창(동양고속)_왜관-태평건설_예정공정표" xfId="1522"/>
    <cellStyle name="_신태백(가실행)_합덕-신례원(2공구)투찰_합덕-신례원(2공구)투찰_경찰서-터미널간도로(투찰)②_예정공정표" xfId="1523"/>
    <cellStyle name="_신태백(가실행)_합덕-신례원(2공구)투찰_합덕-신례원(2공구)투찰_경찰서-터미널간도로(투찰)②_왜관-태평건설" xfId="1524"/>
    <cellStyle name="_신태백(가실행)_합덕-신례원(2공구)투찰_합덕-신례원(2공구)투찰_경찰서-터미널간도로(투찰)②_왜관-태평건설_예정공정표" xfId="1525"/>
    <cellStyle name="_신태백(가실행)_합덕-신례원(2공구)투찰_합덕-신례원(2공구)투찰_마현생창(동양고속)" xfId="1526"/>
    <cellStyle name="_신태백(가실행)_합덕-신례원(2공구)투찰_합덕-신례원(2공구)투찰_마현생창(동양고속)_예정공정표" xfId="1527"/>
    <cellStyle name="_신태백(가실행)_합덕-신례원(2공구)투찰_합덕-신례원(2공구)투찰_마현생창(동양고속)_왜관-태평건설" xfId="1528"/>
    <cellStyle name="_신태백(가실행)_합덕-신례원(2공구)투찰_합덕-신례원(2공구)투찰_마현생창(동양고속)_왜관-태평건설_예정공정표" xfId="1529"/>
    <cellStyle name="_신태백(가실행)_합덕-신례원(2공구)투찰_합덕-신례원(2공구)투찰_봉무지방산업단지도로(투찰)②" xfId="1530"/>
    <cellStyle name="_신태백(가실행)_합덕-신례원(2공구)투찰_합덕-신례원(2공구)투찰_봉무지방산업단지도로(투찰)②_마현생창(동양고속)" xfId="1531"/>
    <cellStyle name="_신태백(가실행)_합덕-신례원(2공구)투찰_합덕-신례원(2공구)투찰_봉무지방산업단지도로(투찰)②_마현생창(동양고속)_예정공정표" xfId="1532"/>
    <cellStyle name="_신태백(가실행)_합덕-신례원(2공구)투찰_합덕-신례원(2공구)투찰_봉무지방산업단지도로(투찰)②_마현생창(동양고속)_왜관-태평건설" xfId="1533"/>
    <cellStyle name="_신태백(가실행)_합덕-신례원(2공구)투찰_합덕-신례원(2공구)투찰_봉무지방산업단지도로(투찰)②_마현생창(동양고속)_왜관-태평건설_예정공정표" xfId="1534"/>
    <cellStyle name="_신태백(가실행)_합덕-신례원(2공구)투찰_합덕-신례원(2공구)투찰_봉무지방산업단지도로(투찰)②_예정공정표" xfId="1535"/>
    <cellStyle name="_신태백(가실행)_합덕-신례원(2공구)투찰_합덕-신례원(2공구)투찰_봉무지방산업단지도로(투찰)②_왜관-태평건설" xfId="1536"/>
    <cellStyle name="_신태백(가실행)_합덕-신례원(2공구)투찰_합덕-신례원(2공구)투찰_봉무지방산업단지도로(투찰)②_왜관-태평건설_예정공정표" xfId="1537"/>
    <cellStyle name="_신태백(가실행)_합덕-신례원(2공구)투찰_합덕-신례원(2공구)투찰_봉무지방산업단지도로(투찰)②+0.250%" xfId="1538"/>
    <cellStyle name="_신태백(가실행)_합덕-신례원(2공구)투찰_합덕-신례원(2공구)투찰_봉무지방산업단지도로(투찰)②+0.250%_마현생창(동양고속)" xfId="1539"/>
    <cellStyle name="_신태백(가실행)_합덕-신례원(2공구)투찰_합덕-신례원(2공구)투찰_봉무지방산업단지도로(투찰)②+0.250%_마현생창(동양고속)_예정공정표" xfId="1540"/>
    <cellStyle name="_신태백(가실행)_합덕-신례원(2공구)투찰_합덕-신례원(2공구)투찰_봉무지방산업단지도로(투찰)②+0.250%_마현생창(동양고속)_왜관-태평건설" xfId="1541"/>
    <cellStyle name="_신태백(가실행)_합덕-신례원(2공구)투찰_합덕-신례원(2공구)투찰_봉무지방산업단지도로(투찰)②+0.250%_마현생창(동양고속)_왜관-태평건설_예정공정표" xfId="1542"/>
    <cellStyle name="_신태백(가실행)_합덕-신례원(2공구)투찰_합덕-신례원(2공구)투찰_봉무지방산업단지도로(투찰)②+0.250%_예정공정표" xfId="1543"/>
    <cellStyle name="_신태백(가실행)_합덕-신례원(2공구)투찰_합덕-신례원(2공구)투찰_봉무지방산업단지도로(투찰)②+0.250%_왜관-태평건설" xfId="1544"/>
    <cellStyle name="_신태백(가실행)_합덕-신례원(2공구)투찰_합덕-신례원(2공구)투찰_봉무지방산업단지도로(투찰)②+0.250%_왜관-태평건설_예정공정표" xfId="1545"/>
    <cellStyle name="_신태백(가실행)_합덕-신례원(2공구)투찰_합덕-신례원(2공구)투찰_예정공정표" xfId="1546"/>
    <cellStyle name="_신태백(가실행)_합덕-신례원(2공구)투찰_합덕-신례원(2공구)투찰_왜관-태평건설" xfId="1547"/>
    <cellStyle name="_신태백(가실행)_합덕-신례원(2공구)투찰_합덕-신례원(2공구)투찰_왜관-태평건설_예정공정표" xfId="1548"/>
    <cellStyle name="_신태백(투찰내역)2" xfId="1549"/>
    <cellStyle name="_안산부대(투찰)⑤" xfId="1550"/>
    <cellStyle name="_안산부대(투찰)⑤_경찰서-터미널간도로(투찰)②" xfId="1551"/>
    <cellStyle name="_안산부대(투찰)⑤_경찰서-터미널간도로(투찰)②_마현생창(동양고속)" xfId="1552"/>
    <cellStyle name="_안산부대(투찰)⑤_경찰서-터미널간도로(투찰)②_마현생창(동양고속)_예정공정표" xfId="1553"/>
    <cellStyle name="_안산부대(투찰)⑤_경찰서-터미널간도로(투찰)②_마현생창(동양고속)_왜관-태평건설" xfId="1554"/>
    <cellStyle name="_안산부대(투찰)⑤_경찰서-터미널간도로(투찰)②_마현생창(동양고속)_왜관-태평건설_예정공정표" xfId="1555"/>
    <cellStyle name="_안산부대(투찰)⑤_경찰서-터미널간도로(투찰)②_예정공정표" xfId="1556"/>
    <cellStyle name="_안산부대(투찰)⑤_경찰서-터미널간도로(투찰)②_왜관-태평건설" xfId="1557"/>
    <cellStyle name="_안산부대(투찰)⑤_경찰서-터미널간도로(투찰)②_왜관-태평건설_예정공정표" xfId="1558"/>
    <cellStyle name="_안산부대(투찰)⑤_마현생창(동양고속)" xfId="1559"/>
    <cellStyle name="_안산부대(투찰)⑤_마현생창(동양고속)_예정공정표" xfId="1560"/>
    <cellStyle name="_안산부대(투찰)⑤_마현생창(동양고속)_왜관-태평건설" xfId="1561"/>
    <cellStyle name="_안산부대(투찰)⑤_마현생창(동양고속)_왜관-태평건설_예정공정표" xfId="1562"/>
    <cellStyle name="_안산부대(투찰)⑤_봉무지방산업단지도로(투찰)②" xfId="1563"/>
    <cellStyle name="_안산부대(투찰)⑤_봉무지방산업단지도로(투찰)②_마현생창(동양고속)" xfId="1564"/>
    <cellStyle name="_안산부대(투찰)⑤_봉무지방산업단지도로(투찰)②_마현생창(동양고속)_예정공정표" xfId="1565"/>
    <cellStyle name="_안산부대(투찰)⑤_봉무지방산업단지도로(투찰)②_마현생창(동양고속)_왜관-태평건설" xfId="1566"/>
    <cellStyle name="_안산부대(투찰)⑤_봉무지방산업단지도로(투찰)②_마현생창(동양고속)_왜관-태평건설_예정공정표" xfId="1567"/>
    <cellStyle name="_안산부대(투찰)⑤_봉무지방산업단지도로(투찰)②_예정공정표" xfId="1568"/>
    <cellStyle name="_안산부대(투찰)⑤_봉무지방산업단지도로(투찰)②_왜관-태평건설" xfId="1569"/>
    <cellStyle name="_안산부대(투찰)⑤_봉무지방산업단지도로(투찰)②_왜관-태평건설_예정공정표" xfId="1570"/>
    <cellStyle name="_안산부대(투찰)⑤_봉무지방산업단지도로(투찰)②+0.250%" xfId="1571"/>
    <cellStyle name="_안산부대(투찰)⑤_봉무지방산업단지도로(투찰)②+0.250%_마현생창(동양고속)" xfId="1572"/>
    <cellStyle name="_안산부대(투찰)⑤_봉무지방산업단지도로(투찰)②+0.250%_마현생창(동양고속)_예정공정표" xfId="1573"/>
    <cellStyle name="_안산부대(투찰)⑤_봉무지방산업단지도로(투찰)②+0.250%_마현생창(동양고속)_왜관-태평건설" xfId="1574"/>
    <cellStyle name="_안산부대(투찰)⑤_봉무지방산업단지도로(투찰)②+0.250%_마현생창(동양고속)_왜관-태평건설_예정공정표" xfId="1575"/>
    <cellStyle name="_안산부대(투찰)⑤_봉무지방산업단지도로(투찰)②+0.250%_예정공정표" xfId="1576"/>
    <cellStyle name="_안산부대(투찰)⑤_봉무지방산업단지도로(투찰)②+0.250%_왜관-태평건설" xfId="1577"/>
    <cellStyle name="_안산부대(투찰)⑤_봉무지방산업단지도로(투찰)②+0.250%_왜관-태평건설_예정공정표" xfId="1578"/>
    <cellStyle name="_안산부대(투찰)⑤_예정공정표" xfId="1579"/>
    <cellStyle name="_안산부대(투찰)⑤_왜관-태평건설" xfId="1580"/>
    <cellStyle name="_안산부대(투찰)⑤_왜관-태평건설_예정공정표" xfId="1581"/>
    <cellStyle name="_안산부대(투찰)⑤_합덕-신례원(2공구)투찰" xfId="1582"/>
    <cellStyle name="_안산부대(투찰)⑤_합덕-신례원(2공구)투찰_경찰서-터미널간도로(투찰)②" xfId="1583"/>
    <cellStyle name="_안산부대(투찰)⑤_합덕-신례원(2공구)투찰_경찰서-터미널간도로(투찰)②_마현생창(동양고속)" xfId="1584"/>
    <cellStyle name="_안산부대(투찰)⑤_합덕-신례원(2공구)투찰_경찰서-터미널간도로(투찰)②_마현생창(동양고속)_예정공정표" xfId="1585"/>
    <cellStyle name="_안산부대(투찰)⑤_합덕-신례원(2공구)투찰_경찰서-터미널간도로(투찰)②_마현생창(동양고속)_왜관-태평건설" xfId="1586"/>
    <cellStyle name="_안산부대(투찰)⑤_합덕-신례원(2공구)투찰_경찰서-터미널간도로(투찰)②_마현생창(동양고속)_왜관-태평건설_예정공정표" xfId="1587"/>
    <cellStyle name="_안산부대(투찰)⑤_합덕-신례원(2공구)투찰_경찰서-터미널간도로(투찰)②_예정공정표" xfId="1588"/>
    <cellStyle name="_안산부대(투찰)⑤_합덕-신례원(2공구)투찰_경찰서-터미널간도로(투찰)②_왜관-태평건설" xfId="1589"/>
    <cellStyle name="_안산부대(투찰)⑤_합덕-신례원(2공구)투찰_경찰서-터미널간도로(투찰)②_왜관-태평건설_예정공정표" xfId="1590"/>
    <cellStyle name="_안산부대(투찰)⑤_합덕-신례원(2공구)투찰_마현생창(동양고속)" xfId="1591"/>
    <cellStyle name="_안산부대(투찰)⑤_합덕-신례원(2공구)투찰_마현생창(동양고속)_예정공정표" xfId="1592"/>
    <cellStyle name="_안산부대(투찰)⑤_합덕-신례원(2공구)투찰_마현생창(동양고속)_왜관-태평건설" xfId="1593"/>
    <cellStyle name="_안산부대(투찰)⑤_합덕-신례원(2공구)투찰_마현생창(동양고속)_왜관-태평건설_예정공정표" xfId="1594"/>
    <cellStyle name="_안산부대(투찰)⑤_합덕-신례원(2공구)투찰_봉무지방산업단지도로(투찰)②" xfId="1595"/>
    <cellStyle name="_안산부대(투찰)⑤_합덕-신례원(2공구)투찰_봉무지방산업단지도로(투찰)②_마현생창(동양고속)" xfId="1596"/>
    <cellStyle name="_안산부대(투찰)⑤_합덕-신례원(2공구)투찰_봉무지방산업단지도로(투찰)②_마현생창(동양고속)_예정공정표" xfId="1597"/>
    <cellStyle name="_안산부대(투찰)⑤_합덕-신례원(2공구)투찰_봉무지방산업단지도로(투찰)②_마현생창(동양고속)_왜관-태평건설" xfId="1598"/>
    <cellStyle name="_안산부대(투찰)⑤_합덕-신례원(2공구)투찰_봉무지방산업단지도로(투찰)②_마현생창(동양고속)_왜관-태평건설_예정공정표" xfId="1599"/>
    <cellStyle name="_안산부대(투찰)⑤_합덕-신례원(2공구)투찰_봉무지방산업단지도로(투찰)②_예정공정표" xfId="1600"/>
    <cellStyle name="_안산부대(투찰)⑤_합덕-신례원(2공구)투찰_봉무지방산업단지도로(투찰)②_왜관-태평건설" xfId="1601"/>
    <cellStyle name="_안산부대(투찰)⑤_합덕-신례원(2공구)투찰_봉무지방산업단지도로(투찰)②_왜관-태평건설_예정공정표" xfId="1602"/>
    <cellStyle name="_안산부대(투찰)⑤_합덕-신례원(2공구)투찰_봉무지방산업단지도로(투찰)②+0.250%" xfId="1603"/>
    <cellStyle name="_안산부대(투찰)⑤_합덕-신례원(2공구)투찰_봉무지방산업단지도로(투찰)②+0.250%_마현생창(동양고속)" xfId="1604"/>
    <cellStyle name="_안산부대(투찰)⑤_합덕-신례원(2공구)투찰_봉무지방산업단지도로(투찰)②+0.250%_마현생창(동양고속)_예정공정표" xfId="1605"/>
    <cellStyle name="_안산부대(투찰)⑤_합덕-신례원(2공구)투찰_봉무지방산업단지도로(투찰)②+0.250%_마현생창(동양고속)_왜관-태평건설" xfId="1606"/>
    <cellStyle name="_안산부대(투찰)⑤_합덕-신례원(2공구)투찰_봉무지방산업단지도로(투찰)②+0.250%_마현생창(동양고속)_왜관-태평건설_예정공정표" xfId="1607"/>
    <cellStyle name="_안산부대(투찰)⑤_합덕-신례원(2공구)투찰_봉무지방산업단지도로(투찰)②+0.250%_예정공정표" xfId="1608"/>
    <cellStyle name="_안산부대(투찰)⑤_합덕-신례원(2공구)투찰_봉무지방산업단지도로(투찰)②+0.250%_왜관-태평건설" xfId="1609"/>
    <cellStyle name="_안산부대(투찰)⑤_합덕-신례원(2공구)투찰_봉무지방산업단지도로(투찰)②+0.250%_왜관-태평건설_예정공정표" xfId="1610"/>
    <cellStyle name="_안산부대(투찰)⑤_합덕-신례원(2공구)투찰_예정공정표" xfId="1611"/>
    <cellStyle name="_안산부대(투찰)⑤_합덕-신례원(2공구)투찰_왜관-태평건설" xfId="1612"/>
    <cellStyle name="_안산부대(투찰)⑤_합덕-신례원(2공구)투찰_왜관-태평건설_예정공정표" xfId="1613"/>
    <cellStyle name="_안산부대(투찰)⑤_합덕-신례원(2공구)투찰_합덕-신례원(2공구)투찰" xfId="1614"/>
    <cellStyle name="_안산부대(투찰)⑤_합덕-신례원(2공구)투찰_합덕-신례원(2공구)투찰_경찰서-터미널간도로(투찰)②" xfId="1615"/>
    <cellStyle name="_안산부대(투찰)⑤_합덕-신례원(2공구)투찰_합덕-신례원(2공구)투찰_경찰서-터미널간도로(투찰)②_마현생창(동양고속)" xfId="1616"/>
    <cellStyle name="_안산부대(투찰)⑤_합덕-신례원(2공구)투찰_합덕-신례원(2공구)투찰_경찰서-터미널간도로(투찰)②_마현생창(동양고속)_예정공정표" xfId="1617"/>
    <cellStyle name="_안산부대(투찰)⑤_합덕-신례원(2공구)투찰_합덕-신례원(2공구)투찰_경찰서-터미널간도로(투찰)②_마현생창(동양고속)_왜관-태평건설" xfId="1618"/>
    <cellStyle name="_안산부대(투찰)⑤_합덕-신례원(2공구)투찰_합덕-신례원(2공구)투찰_경찰서-터미널간도로(투찰)②_마현생창(동양고속)_왜관-태평건설_예정공정표" xfId="1619"/>
    <cellStyle name="_안산부대(투찰)⑤_합덕-신례원(2공구)투찰_합덕-신례원(2공구)투찰_경찰서-터미널간도로(투찰)②_예정공정표" xfId="1620"/>
    <cellStyle name="_안산부대(투찰)⑤_합덕-신례원(2공구)투찰_합덕-신례원(2공구)투찰_경찰서-터미널간도로(투찰)②_왜관-태평건설" xfId="1621"/>
    <cellStyle name="_안산부대(투찰)⑤_합덕-신례원(2공구)투찰_합덕-신례원(2공구)투찰_경찰서-터미널간도로(투찰)②_왜관-태평건설_예정공정표" xfId="1622"/>
    <cellStyle name="_안산부대(투찰)⑤_합덕-신례원(2공구)투찰_합덕-신례원(2공구)투찰_마현생창(동양고속)" xfId="1623"/>
    <cellStyle name="_안산부대(투찰)⑤_합덕-신례원(2공구)투찰_합덕-신례원(2공구)투찰_마현생창(동양고속)_예정공정표" xfId="1624"/>
    <cellStyle name="_안산부대(투찰)⑤_합덕-신례원(2공구)투찰_합덕-신례원(2공구)투찰_마현생창(동양고속)_왜관-태평건설" xfId="1625"/>
    <cellStyle name="_안산부대(투찰)⑤_합덕-신례원(2공구)투찰_합덕-신례원(2공구)투찰_마현생창(동양고속)_왜관-태평건설_예정공정표" xfId="1626"/>
    <cellStyle name="_안산부대(투찰)⑤_합덕-신례원(2공구)투찰_합덕-신례원(2공구)투찰_봉무지방산업단지도로(투찰)②" xfId="1627"/>
    <cellStyle name="_안산부대(투찰)⑤_합덕-신례원(2공구)투찰_합덕-신례원(2공구)투찰_봉무지방산업단지도로(투찰)②_마현생창(동양고속)" xfId="1628"/>
    <cellStyle name="_안산부대(투찰)⑤_합덕-신례원(2공구)투찰_합덕-신례원(2공구)투찰_봉무지방산업단지도로(투찰)②_마현생창(동양고속)_예정공정표" xfId="1629"/>
    <cellStyle name="_안산부대(투찰)⑤_합덕-신례원(2공구)투찰_합덕-신례원(2공구)투찰_봉무지방산업단지도로(투찰)②_마현생창(동양고속)_왜관-태평건설" xfId="1630"/>
    <cellStyle name="_안산부대(투찰)⑤_합덕-신례원(2공구)투찰_합덕-신례원(2공구)투찰_봉무지방산업단지도로(투찰)②_마현생창(동양고속)_왜관-태평건설_예정공정표" xfId="1631"/>
    <cellStyle name="_안산부대(투찰)⑤_합덕-신례원(2공구)투찰_합덕-신례원(2공구)투찰_봉무지방산업단지도로(투찰)②_예정공정표" xfId="1632"/>
    <cellStyle name="_안산부대(투찰)⑤_합덕-신례원(2공구)투찰_합덕-신례원(2공구)투찰_봉무지방산업단지도로(투찰)②_왜관-태평건설" xfId="1633"/>
    <cellStyle name="_안산부대(투찰)⑤_합덕-신례원(2공구)투찰_합덕-신례원(2공구)투찰_봉무지방산업단지도로(투찰)②_왜관-태평건설_예정공정표" xfId="1634"/>
    <cellStyle name="_안산부대(투찰)⑤_합덕-신례원(2공구)투찰_합덕-신례원(2공구)투찰_봉무지방산업단지도로(투찰)②+0.250%" xfId="1635"/>
    <cellStyle name="_안산부대(투찰)⑤_합덕-신례원(2공구)투찰_합덕-신례원(2공구)투찰_봉무지방산업단지도로(투찰)②+0.250%_마현생창(동양고속)" xfId="1636"/>
    <cellStyle name="_안산부대(투찰)⑤_합덕-신례원(2공구)투찰_합덕-신례원(2공구)투찰_봉무지방산업단지도로(투찰)②+0.250%_마현생창(동양고속)_예정공정표" xfId="1637"/>
    <cellStyle name="_안산부대(투찰)⑤_합덕-신례원(2공구)투찰_합덕-신례원(2공구)투찰_봉무지방산업단지도로(투찰)②+0.250%_마현생창(동양고속)_왜관-태평건설" xfId="1638"/>
    <cellStyle name="_안산부대(투찰)⑤_합덕-신례원(2공구)투찰_합덕-신례원(2공구)투찰_봉무지방산업단지도로(투찰)②+0.250%_마현생창(동양고속)_왜관-태평건설_예정공정표" xfId="1639"/>
    <cellStyle name="_안산부대(투찰)⑤_합덕-신례원(2공구)투찰_합덕-신례원(2공구)투찰_봉무지방산업단지도로(투찰)②+0.250%_예정공정표" xfId="1640"/>
    <cellStyle name="_안산부대(투찰)⑤_합덕-신례원(2공구)투찰_합덕-신례원(2공구)투찰_봉무지방산업단지도로(투찰)②+0.250%_왜관-태평건설" xfId="1641"/>
    <cellStyle name="_안산부대(투찰)⑤_합덕-신례원(2공구)투찰_합덕-신례원(2공구)투찰_봉무지방산업단지도로(투찰)②+0.250%_왜관-태평건설_예정공정표" xfId="1642"/>
    <cellStyle name="_안산부대(투찰)⑤_합덕-신례원(2공구)투찰_합덕-신례원(2공구)투찰_예정공정표" xfId="1643"/>
    <cellStyle name="_안산부대(투찰)⑤_합덕-신례원(2공구)투찰_합덕-신례원(2공구)투찰_왜관-태평건설" xfId="1644"/>
    <cellStyle name="_안산부대(투찰)⑤_합덕-신례원(2공구)투찰_합덕-신례원(2공구)투찰_왜관-태평건설_예정공정표" xfId="1645"/>
    <cellStyle name="_양곡부두(투찰)+0.30%" xfId="1646"/>
    <cellStyle name="_언주중-1" xfId="1647"/>
    <cellStyle name="_역삼성진" xfId="1648"/>
    <cellStyle name="_영양반딧불전기" xfId="1649"/>
    <cellStyle name="_예산내역서(해운대+달맞이)" xfId="1650"/>
    <cellStyle name="_예산내역서(해운대+달맞이)-도급공사분일위대가수정(09.06)" xfId="1651"/>
    <cellStyle name="_옥포초등학교소방내역서" xfId="1652"/>
    <cellStyle name="_왕숙천 둔치내 조명시설 내역서" xfId="1653"/>
    <cellStyle name="_왕숙천 조명기구 구매설치" xfId="1654"/>
    <cellStyle name="_용인보라지구(06.9월)" xfId="1655"/>
    <cellStyle name="_운남~송정2교 2차설변" xfId="1656"/>
    <cellStyle name="_울진고등학교B동교사증축 내역서" xfId="1657"/>
    <cellStyle name="_울진남부초등학교(전기)" xfId="1658"/>
    <cellStyle name="_원가계산" xfId="1659"/>
    <cellStyle name="_원가계산_1" xfId="1660"/>
    <cellStyle name="_원가계산_1-만촌초 일반내역서-전기" xfId="1661"/>
    <cellStyle name="_원가계산_4.시지초(일반공사)-전기" xfId="1662"/>
    <cellStyle name="_원가계산_5-지묘초-일반내역서-전기" xfId="1663"/>
    <cellStyle name="_원가계산_6-해서초(집행용)-일반내역서-전기" xfId="1664"/>
    <cellStyle name="_원가계산_대구초-일반내역서-전기" xfId="1665"/>
    <cellStyle name="_원가계산_덕화중-일반내역서-전기" xfId="1666"/>
    <cellStyle name="_원가계산_두산초-일반내역서-전기" xfId="1667"/>
    <cellStyle name="_원가계산_반야월초등학교-일반내역서-전기" xfId="1668"/>
    <cellStyle name="_원가계산_율하초등학교-일반내역서-전기" xfId="1669"/>
    <cellStyle name="_원가계산서" xfId="1670"/>
    <cellStyle name="_원가계산서-1" xfId="1671"/>
    <cellStyle name="_원가분석(1217)" xfId="1672"/>
    <cellStyle name="_원가분석(아이0208)" xfId="1673"/>
    <cellStyle name="_원가-전기" xfId="1674"/>
    <cellStyle name="_유강초수배전" xfId="1675"/>
    <cellStyle name="_유기전기1(동영ENG내역)" xfId="1676"/>
    <cellStyle name="_유치투찰" xfId="1677"/>
    <cellStyle name="_유치투찰_예정공정표" xfId="1678"/>
    <cellStyle name="_유치투찰_왜관-태평건설" xfId="1679"/>
    <cellStyle name="_유치투찰_왜관-태평건설_예정공정표" xfId="1680"/>
    <cellStyle name="_이곡_국민체육센터(수영장)_건립-전기(1105)" xfId="1681"/>
    <cellStyle name="_인원계획표 " xfId="1682"/>
    <cellStyle name="_인원계획표 _1차1회변경" xfId="1683"/>
    <cellStyle name="_인원계획표 _도급내역(전체분)" xfId="1684"/>
    <cellStyle name="_인원계획표 _도급내역(전체분)_복사본 총괄1회변경" xfId="1685"/>
    <cellStyle name="_인원계획표 _도급내역(전체분)_총괄1회변경" xfId="1686"/>
    <cellStyle name="_인원계획표 _도급내역(토공)" xfId="1687"/>
    <cellStyle name="_인원계획표 _설계변경내역서(1회총괄)" xfId="1688"/>
    <cellStyle name="_인원계획표 _설계변경앞지" xfId="1689"/>
    <cellStyle name="_인원계획표 _설계변경앞지(2차)" xfId="1690"/>
    <cellStyle name="_인원계획표 _설계변경앞지(총괄)" xfId="1691"/>
    <cellStyle name="_인원계획표 _설계변경총괄(토목,건축,기계,조경)01" xfId="1692"/>
    <cellStyle name="_인원계획표 _설계변경총괄(토목,건축,기계,조경)02" xfId="1693"/>
    <cellStyle name="_인원계획표 _예정공정표" xfId="1694"/>
    <cellStyle name="_인원계획표 _작업" xfId="1695"/>
    <cellStyle name="_인원계획표 _적격 " xfId="1696"/>
    <cellStyle name="_인원계획표 _적격 _1차1회변경" xfId="1697"/>
    <cellStyle name="_인원계획표 _적격 _도급내역(전체분)" xfId="1698"/>
    <cellStyle name="_인원계획표 _적격 _도급내역(전체분)_복사본 총괄1회변경" xfId="1699"/>
    <cellStyle name="_인원계획표 _적격 _도급내역(전체분)_총괄1회변경" xfId="1700"/>
    <cellStyle name="_인원계획표 _적격 _도급내역(토공)" xfId="1701"/>
    <cellStyle name="_인원계획표 _적격 _설계변경내역서(1회총괄)" xfId="1702"/>
    <cellStyle name="_인원계획표 _적격 _설계변경앞지" xfId="1703"/>
    <cellStyle name="_인원계획표 _적격 _설계변경앞지(2차)" xfId="1704"/>
    <cellStyle name="_인원계획표 _적격 _설계변경앞지(총괄)" xfId="1705"/>
    <cellStyle name="_인원계획표 _적격 _설계변경총괄(토목,건축,기계,조경)01" xfId="1706"/>
    <cellStyle name="_인원계획표 _적격 _설계변경총괄(토목,건축,기계,조경)02" xfId="1707"/>
    <cellStyle name="_인원계획표 _적격 _예정공정표" xfId="1708"/>
    <cellStyle name="_인원계획표 _적격 _작업" xfId="1709"/>
    <cellStyle name="_인원계획표 _적격 _제잡비계산서" xfId="1710"/>
    <cellStyle name="_인원계획표 _적격 _증평1차내역" xfId="1711"/>
    <cellStyle name="_인원계획표 _적격 _증평1차내역_1차1회변경" xfId="1712"/>
    <cellStyle name="_인원계획표 _적격 _증평1차내역_1차1회변경_예정공정표" xfId="1713"/>
    <cellStyle name="_인원계획표 _적격 _증평1차내역_예정공정표" xfId="1714"/>
    <cellStyle name="_인원계획표 _적격 _증평1차내역_총괄1회변경" xfId="1715"/>
    <cellStyle name="_인원계획표 _적격 _총괄1회변경" xfId="1716"/>
    <cellStyle name="_인원계획표 _제잡비계산서" xfId="1717"/>
    <cellStyle name="_인원계획표 _증평1차내역" xfId="1718"/>
    <cellStyle name="_인원계획표 _증평1차내역_1차1회변경" xfId="1719"/>
    <cellStyle name="_인원계획표 _증평1차내역_1차1회변경_예정공정표" xfId="1720"/>
    <cellStyle name="_인원계획표 _증평1차내역_예정공정표" xfId="1721"/>
    <cellStyle name="_인원계획표 _증평1차내역_총괄1회변경" xfId="1722"/>
    <cellStyle name="_인원계획표 _총괄1회변경" xfId="1723"/>
    <cellStyle name="_인정전 내역서--" xfId="1724"/>
    <cellStyle name="_인지초등학교 내역서" xfId="1725"/>
    <cellStyle name="_일위대가" xfId="1726"/>
    <cellStyle name="_임금(진흥콘크리트)" xfId="1727"/>
    <cellStyle name="_입찰표지 " xfId="1728"/>
    <cellStyle name="_입찰표지 _1차1회변경" xfId="1729"/>
    <cellStyle name="_입찰표지 _도급내역(전체분)" xfId="1730"/>
    <cellStyle name="_입찰표지 _도급내역(전체분)_복사본 총괄1회변경" xfId="1731"/>
    <cellStyle name="_입찰표지 _도급내역(전체분)_총괄1회변경" xfId="1732"/>
    <cellStyle name="_입찰표지 _도급내역(토공)" xfId="1733"/>
    <cellStyle name="_입찰표지 _설계변경내역서(1회총괄)" xfId="1734"/>
    <cellStyle name="_입찰표지 _설계변경앞지" xfId="1735"/>
    <cellStyle name="_입찰표지 _설계변경앞지(2차)" xfId="1736"/>
    <cellStyle name="_입찰표지 _설계변경앞지(총괄)" xfId="1737"/>
    <cellStyle name="_입찰표지 _설계변경총괄(토목,건축,기계,조경)01" xfId="1738"/>
    <cellStyle name="_입찰표지 _설계변경총괄(토목,건축,기계,조경)02" xfId="1739"/>
    <cellStyle name="_입찰표지 _예정공정표" xfId="1740"/>
    <cellStyle name="_입찰표지 _작업" xfId="1741"/>
    <cellStyle name="_입찰표지 _제잡비계산서" xfId="1742"/>
    <cellStyle name="_입찰표지 _증평1차내역" xfId="1743"/>
    <cellStyle name="_입찰표지 _증평1차내역_1차1회변경" xfId="1744"/>
    <cellStyle name="_입찰표지 _증평1차내역_1차1회변경_예정공정표" xfId="1745"/>
    <cellStyle name="_입찰표지 _증평1차내역_예정공정표" xfId="1746"/>
    <cellStyle name="_입찰표지 _증평1차내역_총괄1회변경" xfId="1747"/>
    <cellStyle name="_입찰표지 _총괄1회변경" xfId="1748"/>
    <cellStyle name="_작업" xfId="1749"/>
    <cellStyle name="_장미실비요양원0522" xfId="1750"/>
    <cellStyle name="_장성IC투찰" xfId="1751"/>
    <cellStyle name="_장성IC투찰_경찰서-터미널간도로(투찰)②" xfId="1752"/>
    <cellStyle name="_장성IC투찰_경찰서-터미널간도로(투찰)②_마현생창(동양고속)" xfId="1753"/>
    <cellStyle name="_장성IC투찰_경찰서-터미널간도로(투찰)②_마현생창(동양고속)_예정공정표" xfId="1754"/>
    <cellStyle name="_장성IC투찰_경찰서-터미널간도로(투찰)②_마현생창(동양고속)_왜관-태평건설" xfId="1755"/>
    <cellStyle name="_장성IC투찰_경찰서-터미널간도로(투찰)②_마현생창(동양고속)_왜관-태평건설_예정공정표" xfId="1756"/>
    <cellStyle name="_장성IC투찰_경찰서-터미널간도로(투찰)②_예정공정표" xfId="1757"/>
    <cellStyle name="_장성IC투찰_경찰서-터미널간도로(투찰)②_왜관-태평건설" xfId="1758"/>
    <cellStyle name="_장성IC투찰_경찰서-터미널간도로(투찰)②_왜관-태평건설_예정공정표" xfId="1759"/>
    <cellStyle name="_장성IC투찰_마현생창(동양고속)" xfId="1760"/>
    <cellStyle name="_장성IC투찰_마현생창(동양고속)_예정공정표" xfId="1761"/>
    <cellStyle name="_장성IC투찰_마현생창(동양고속)_왜관-태평건설" xfId="1762"/>
    <cellStyle name="_장성IC투찰_마현생창(동양고속)_왜관-태평건설_예정공정표" xfId="1763"/>
    <cellStyle name="_장성IC투찰_봉무지방산업단지도로(투찰)②" xfId="1764"/>
    <cellStyle name="_장성IC투찰_봉무지방산업단지도로(투찰)②_마현생창(동양고속)" xfId="1765"/>
    <cellStyle name="_장성IC투찰_봉무지방산업단지도로(투찰)②_마현생창(동양고속)_예정공정표" xfId="1766"/>
    <cellStyle name="_장성IC투찰_봉무지방산업단지도로(투찰)②_마현생창(동양고속)_왜관-태평건설" xfId="1767"/>
    <cellStyle name="_장성IC투찰_봉무지방산업단지도로(투찰)②_마현생창(동양고속)_왜관-태평건설_예정공정표" xfId="1768"/>
    <cellStyle name="_장성IC투찰_봉무지방산업단지도로(투찰)②_예정공정표" xfId="1769"/>
    <cellStyle name="_장성IC투찰_봉무지방산업단지도로(투찰)②_왜관-태평건설" xfId="1770"/>
    <cellStyle name="_장성IC투찰_봉무지방산업단지도로(투찰)②_왜관-태평건설_예정공정표" xfId="1771"/>
    <cellStyle name="_장성IC투찰_봉무지방산업단지도로(투찰)②+0.250%" xfId="1772"/>
    <cellStyle name="_장성IC투찰_봉무지방산업단지도로(투찰)②+0.250%_마현생창(동양고속)" xfId="1773"/>
    <cellStyle name="_장성IC투찰_봉무지방산업단지도로(투찰)②+0.250%_마현생창(동양고속)_예정공정표" xfId="1774"/>
    <cellStyle name="_장성IC투찰_봉무지방산업단지도로(투찰)②+0.250%_마현생창(동양고속)_왜관-태평건설" xfId="1775"/>
    <cellStyle name="_장성IC투찰_봉무지방산업단지도로(투찰)②+0.250%_마현생창(동양고속)_왜관-태평건설_예정공정표" xfId="1776"/>
    <cellStyle name="_장성IC투찰_봉무지방산업단지도로(투찰)②+0.250%_예정공정표" xfId="1777"/>
    <cellStyle name="_장성IC투찰_봉무지방산업단지도로(투찰)②+0.250%_왜관-태평건설" xfId="1778"/>
    <cellStyle name="_장성IC투찰_봉무지방산업단지도로(투찰)②+0.250%_왜관-태평건설_예정공정표" xfId="1779"/>
    <cellStyle name="_장성IC투찰_예정공정표" xfId="1780"/>
    <cellStyle name="_장성IC투찰_왜관-태평건설" xfId="1781"/>
    <cellStyle name="_장성IC투찰_왜관-태평건설_예정공정표" xfId="1782"/>
    <cellStyle name="_장성IC투찰_합덕-신례원(2공구)투찰" xfId="1783"/>
    <cellStyle name="_장성IC투찰_합덕-신례원(2공구)투찰_경찰서-터미널간도로(투찰)②" xfId="1784"/>
    <cellStyle name="_장성IC투찰_합덕-신례원(2공구)투찰_경찰서-터미널간도로(투찰)②_마현생창(동양고속)" xfId="1785"/>
    <cellStyle name="_장성IC투찰_합덕-신례원(2공구)투찰_경찰서-터미널간도로(투찰)②_마현생창(동양고속)_예정공정표" xfId="1786"/>
    <cellStyle name="_장성IC투찰_합덕-신례원(2공구)투찰_경찰서-터미널간도로(투찰)②_마현생창(동양고속)_왜관-태평건설" xfId="1787"/>
    <cellStyle name="_장성IC투찰_합덕-신례원(2공구)투찰_경찰서-터미널간도로(투찰)②_마현생창(동양고속)_왜관-태평건설_예정공정표" xfId="1788"/>
    <cellStyle name="_장성IC투찰_합덕-신례원(2공구)투찰_경찰서-터미널간도로(투찰)②_예정공정표" xfId="1789"/>
    <cellStyle name="_장성IC투찰_합덕-신례원(2공구)투찰_경찰서-터미널간도로(투찰)②_왜관-태평건설" xfId="1790"/>
    <cellStyle name="_장성IC투찰_합덕-신례원(2공구)투찰_경찰서-터미널간도로(투찰)②_왜관-태평건설_예정공정표" xfId="1791"/>
    <cellStyle name="_장성IC투찰_합덕-신례원(2공구)투찰_마현생창(동양고속)" xfId="1792"/>
    <cellStyle name="_장성IC투찰_합덕-신례원(2공구)투찰_마현생창(동양고속)_예정공정표" xfId="1793"/>
    <cellStyle name="_장성IC투찰_합덕-신례원(2공구)투찰_마현생창(동양고속)_왜관-태평건설" xfId="1794"/>
    <cellStyle name="_장성IC투찰_합덕-신례원(2공구)투찰_마현생창(동양고속)_왜관-태평건설_예정공정표" xfId="1795"/>
    <cellStyle name="_장성IC투찰_합덕-신례원(2공구)투찰_봉무지방산업단지도로(투찰)②" xfId="1796"/>
    <cellStyle name="_장성IC투찰_합덕-신례원(2공구)투찰_봉무지방산업단지도로(투찰)②_마현생창(동양고속)" xfId="1797"/>
    <cellStyle name="_장성IC투찰_합덕-신례원(2공구)투찰_봉무지방산업단지도로(투찰)②_마현생창(동양고속)_예정공정표" xfId="1798"/>
    <cellStyle name="_장성IC투찰_합덕-신례원(2공구)투찰_봉무지방산업단지도로(투찰)②_마현생창(동양고속)_왜관-태평건설" xfId="1799"/>
    <cellStyle name="_장성IC투찰_합덕-신례원(2공구)투찰_봉무지방산업단지도로(투찰)②_마현생창(동양고속)_왜관-태평건설_예정공정표" xfId="1800"/>
    <cellStyle name="_장성IC투찰_합덕-신례원(2공구)투찰_봉무지방산업단지도로(투찰)②_예정공정표" xfId="1801"/>
    <cellStyle name="_장성IC투찰_합덕-신례원(2공구)투찰_봉무지방산업단지도로(투찰)②_왜관-태평건설" xfId="1802"/>
    <cellStyle name="_장성IC투찰_합덕-신례원(2공구)투찰_봉무지방산업단지도로(투찰)②_왜관-태평건설_예정공정표" xfId="1803"/>
    <cellStyle name="_장성IC투찰_합덕-신례원(2공구)투찰_봉무지방산업단지도로(투찰)②+0.250%" xfId="1804"/>
    <cellStyle name="_장성IC투찰_합덕-신례원(2공구)투찰_봉무지방산업단지도로(투찰)②+0.250%_마현생창(동양고속)" xfId="1805"/>
    <cellStyle name="_장성IC투찰_합덕-신례원(2공구)투찰_봉무지방산업단지도로(투찰)②+0.250%_마현생창(동양고속)_예정공정표" xfId="1806"/>
    <cellStyle name="_장성IC투찰_합덕-신례원(2공구)투찰_봉무지방산업단지도로(투찰)②+0.250%_마현생창(동양고속)_왜관-태평건설" xfId="1807"/>
    <cellStyle name="_장성IC투찰_합덕-신례원(2공구)투찰_봉무지방산업단지도로(투찰)②+0.250%_마현생창(동양고속)_왜관-태평건설_예정공정표" xfId="1808"/>
    <cellStyle name="_장성IC투찰_합덕-신례원(2공구)투찰_봉무지방산업단지도로(투찰)②+0.250%_예정공정표" xfId="1809"/>
    <cellStyle name="_장성IC투찰_합덕-신례원(2공구)투찰_봉무지방산업단지도로(투찰)②+0.250%_왜관-태평건설" xfId="1810"/>
    <cellStyle name="_장성IC투찰_합덕-신례원(2공구)투찰_봉무지방산업단지도로(투찰)②+0.250%_왜관-태평건설_예정공정표" xfId="1811"/>
    <cellStyle name="_장성IC투찰_합덕-신례원(2공구)투찰_예정공정표" xfId="1812"/>
    <cellStyle name="_장성IC투찰_합덕-신례원(2공구)투찰_왜관-태평건설" xfId="1813"/>
    <cellStyle name="_장성IC투찰_합덕-신례원(2공구)투찰_왜관-태평건설_예정공정표" xfId="1814"/>
    <cellStyle name="_장성IC투찰_합덕-신례원(2공구)투찰_합덕-신례원(2공구)투찰" xfId="1815"/>
    <cellStyle name="_장성IC투찰_합덕-신례원(2공구)투찰_합덕-신례원(2공구)투찰_경찰서-터미널간도로(투찰)②" xfId="1816"/>
    <cellStyle name="_장성IC투찰_합덕-신례원(2공구)투찰_합덕-신례원(2공구)투찰_경찰서-터미널간도로(투찰)②_마현생창(동양고속)" xfId="1817"/>
    <cellStyle name="_장성IC투찰_합덕-신례원(2공구)투찰_합덕-신례원(2공구)투찰_경찰서-터미널간도로(투찰)②_마현생창(동양고속)_예정공정표" xfId="1818"/>
    <cellStyle name="_장성IC투찰_합덕-신례원(2공구)투찰_합덕-신례원(2공구)투찰_경찰서-터미널간도로(투찰)②_마현생창(동양고속)_왜관-태평건설" xfId="1819"/>
    <cellStyle name="_장성IC투찰_합덕-신례원(2공구)투찰_합덕-신례원(2공구)투찰_경찰서-터미널간도로(투찰)②_마현생창(동양고속)_왜관-태평건설_예정공정표" xfId="1820"/>
    <cellStyle name="_장성IC투찰_합덕-신례원(2공구)투찰_합덕-신례원(2공구)투찰_경찰서-터미널간도로(투찰)②_예정공정표" xfId="1821"/>
    <cellStyle name="_장성IC투찰_합덕-신례원(2공구)투찰_합덕-신례원(2공구)투찰_경찰서-터미널간도로(투찰)②_왜관-태평건설" xfId="1822"/>
    <cellStyle name="_장성IC투찰_합덕-신례원(2공구)투찰_합덕-신례원(2공구)투찰_경찰서-터미널간도로(투찰)②_왜관-태평건설_예정공정표" xfId="1823"/>
    <cellStyle name="_장성IC투찰_합덕-신례원(2공구)투찰_합덕-신례원(2공구)투찰_마현생창(동양고속)" xfId="1824"/>
    <cellStyle name="_장성IC투찰_합덕-신례원(2공구)투찰_합덕-신례원(2공구)투찰_마현생창(동양고속)_예정공정표" xfId="1825"/>
    <cellStyle name="_장성IC투찰_합덕-신례원(2공구)투찰_합덕-신례원(2공구)투찰_마현생창(동양고속)_왜관-태평건설" xfId="1826"/>
    <cellStyle name="_장성IC투찰_합덕-신례원(2공구)투찰_합덕-신례원(2공구)투찰_마현생창(동양고속)_왜관-태평건설_예정공정표" xfId="1827"/>
    <cellStyle name="_장성IC투찰_합덕-신례원(2공구)투찰_합덕-신례원(2공구)투찰_봉무지방산업단지도로(투찰)②" xfId="1828"/>
    <cellStyle name="_장성IC투찰_합덕-신례원(2공구)투찰_합덕-신례원(2공구)투찰_봉무지방산업단지도로(투찰)②_마현생창(동양고속)" xfId="1829"/>
    <cellStyle name="_장성IC투찰_합덕-신례원(2공구)투찰_합덕-신례원(2공구)투찰_봉무지방산업단지도로(투찰)②_마현생창(동양고속)_예정공정표" xfId="1830"/>
    <cellStyle name="_장성IC투찰_합덕-신례원(2공구)투찰_합덕-신례원(2공구)투찰_봉무지방산업단지도로(투찰)②_마현생창(동양고속)_왜관-태평건설" xfId="1831"/>
    <cellStyle name="_장성IC투찰_합덕-신례원(2공구)투찰_합덕-신례원(2공구)투찰_봉무지방산업단지도로(투찰)②_마현생창(동양고속)_왜관-태평건설_예정공정표" xfId="1832"/>
    <cellStyle name="_장성IC투찰_합덕-신례원(2공구)투찰_합덕-신례원(2공구)투찰_봉무지방산업단지도로(투찰)②_예정공정표" xfId="1833"/>
    <cellStyle name="_장성IC투찰_합덕-신례원(2공구)투찰_합덕-신례원(2공구)투찰_봉무지방산업단지도로(투찰)②_왜관-태평건설" xfId="1834"/>
    <cellStyle name="_장성IC투찰_합덕-신례원(2공구)투찰_합덕-신례원(2공구)투찰_봉무지방산업단지도로(투찰)②_왜관-태평건설_예정공정표" xfId="1835"/>
    <cellStyle name="_장성IC투찰_합덕-신례원(2공구)투찰_합덕-신례원(2공구)투찰_봉무지방산업단지도로(투찰)②+0.250%" xfId="1836"/>
    <cellStyle name="_장성IC투찰_합덕-신례원(2공구)투찰_합덕-신례원(2공구)투찰_봉무지방산업단지도로(투찰)②+0.250%_마현생창(동양고속)" xfId="1837"/>
    <cellStyle name="_장성IC투찰_합덕-신례원(2공구)투찰_합덕-신례원(2공구)투찰_봉무지방산업단지도로(투찰)②+0.250%_마현생창(동양고속)_예정공정표" xfId="1838"/>
    <cellStyle name="_장성IC투찰_합덕-신례원(2공구)투찰_합덕-신례원(2공구)투찰_봉무지방산업단지도로(투찰)②+0.250%_마현생창(동양고속)_왜관-태평건설" xfId="1839"/>
    <cellStyle name="_장성IC투찰_합덕-신례원(2공구)투찰_합덕-신례원(2공구)투찰_봉무지방산업단지도로(투찰)②+0.250%_마현생창(동양고속)_왜관-태평건설_예정공정표" xfId="1840"/>
    <cellStyle name="_장성IC투찰_합덕-신례원(2공구)투찰_합덕-신례원(2공구)투찰_봉무지방산업단지도로(투찰)②+0.250%_예정공정표" xfId="1841"/>
    <cellStyle name="_장성IC투찰_합덕-신례원(2공구)투찰_합덕-신례원(2공구)투찰_봉무지방산업단지도로(투찰)②+0.250%_왜관-태평건설" xfId="1842"/>
    <cellStyle name="_장성IC투찰_합덕-신례원(2공구)투찰_합덕-신례원(2공구)투찰_봉무지방산업단지도로(투찰)②+0.250%_왜관-태평건설_예정공정표" xfId="1843"/>
    <cellStyle name="_장성IC투찰_합덕-신례원(2공구)투찰_합덕-신례원(2공구)투찰_예정공정표" xfId="1844"/>
    <cellStyle name="_장성IC투찰_합덕-신례원(2공구)투찰_합덕-신례원(2공구)투찰_왜관-태평건설" xfId="1845"/>
    <cellStyle name="_장성IC투찰_합덕-신례원(2공구)투찰_합덕-신례원(2공구)투찰_왜관-태평건설_예정공정표" xfId="1846"/>
    <cellStyle name="_장성초등학교" xfId="1847"/>
    <cellStyle name="_장현중(내역서+개요)" xfId="1848"/>
    <cellStyle name="_적격 " xfId="1849"/>
    <cellStyle name="_적격 _1차1회변경" xfId="1850"/>
    <cellStyle name="_적격 _도급내역(전체분)" xfId="1851"/>
    <cellStyle name="_적격 _도급내역(전체분)_복사본 총괄1회변경" xfId="1852"/>
    <cellStyle name="_적격 _도급내역(전체분)_총괄1회변경" xfId="1853"/>
    <cellStyle name="_적격 _도급내역(토공)" xfId="1854"/>
    <cellStyle name="_적격 _설계변경내역서(1회총괄)" xfId="1855"/>
    <cellStyle name="_적격 _설계변경앞지" xfId="1856"/>
    <cellStyle name="_적격 _설계변경앞지(2차)" xfId="1857"/>
    <cellStyle name="_적격 _설계변경앞지(총괄)" xfId="1858"/>
    <cellStyle name="_적격 _설계변경총괄(토목,건축,기계,조경)01" xfId="1859"/>
    <cellStyle name="_적격 _설계변경총괄(토목,건축,기계,조경)02" xfId="1860"/>
    <cellStyle name="_적격 _예정공정표" xfId="1861"/>
    <cellStyle name="_적격 _작업" xfId="1862"/>
    <cellStyle name="_적격 _제잡비계산서" xfId="1863"/>
    <cellStyle name="_적격 _증평1차내역" xfId="1864"/>
    <cellStyle name="_적격 _증평1차내역_1차1회변경" xfId="1865"/>
    <cellStyle name="_적격 _증평1차내역_1차1회변경_예정공정표" xfId="1866"/>
    <cellStyle name="_적격 _증평1차내역_예정공정표" xfId="1867"/>
    <cellStyle name="_적격 _증평1차내역_총괄1회변경" xfId="1868"/>
    <cellStyle name="_적격 _집행갑지 " xfId="1869"/>
    <cellStyle name="_적격 _집행갑지 _1차1회변경" xfId="1870"/>
    <cellStyle name="_적격 _집행갑지 _도급내역(전체분)" xfId="1871"/>
    <cellStyle name="_적격 _집행갑지 _도급내역(전체분)_복사본 총괄1회변경" xfId="1872"/>
    <cellStyle name="_적격 _집행갑지 _도급내역(전체분)_총괄1회변경" xfId="1873"/>
    <cellStyle name="_적격 _집행갑지 _도급내역(토공)" xfId="1874"/>
    <cellStyle name="_적격 _집행갑지 _설계변경내역서(1회총괄)" xfId="1875"/>
    <cellStyle name="_적격 _집행갑지 _설계변경앞지" xfId="1876"/>
    <cellStyle name="_적격 _집행갑지 _설계변경앞지(2차)" xfId="1877"/>
    <cellStyle name="_적격 _집행갑지 _설계변경앞지(총괄)" xfId="1878"/>
    <cellStyle name="_적격 _집행갑지 _설계변경총괄(토목,건축,기계,조경)01" xfId="1879"/>
    <cellStyle name="_적격 _집행갑지 _설계변경총괄(토목,건축,기계,조경)02" xfId="1880"/>
    <cellStyle name="_적격 _집행갑지 _예정공정표" xfId="1881"/>
    <cellStyle name="_적격 _집행갑지 _작업" xfId="1882"/>
    <cellStyle name="_적격 _집행갑지 _제잡비계산서" xfId="1883"/>
    <cellStyle name="_적격 _집행갑지 _증평1차내역" xfId="1884"/>
    <cellStyle name="_적격 _집행갑지 _증평1차내역_1차1회변경" xfId="1885"/>
    <cellStyle name="_적격 _집행갑지 _증평1차내역_1차1회변경_예정공정표" xfId="1886"/>
    <cellStyle name="_적격 _집행갑지 _증평1차내역_예정공정표" xfId="1887"/>
    <cellStyle name="_적격 _집행갑지 _증평1차내역_총괄1회변경" xfId="1888"/>
    <cellStyle name="_적격 _집행갑지 _총괄1회변경" xfId="1889"/>
    <cellStyle name="_적격 _총괄1회변경" xfId="1890"/>
    <cellStyle name="_적격(화산) " xfId="1891"/>
    <cellStyle name="_적격(화산) _1차1회변경" xfId="1892"/>
    <cellStyle name="_적격(화산) _도급내역(전체분)" xfId="1893"/>
    <cellStyle name="_적격(화산) _도급내역(전체분)_복사본 총괄1회변경" xfId="1894"/>
    <cellStyle name="_적격(화산) _도급내역(전체분)_총괄1회변경" xfId="1895"/>
    <cellStyle name="_적격(화산) _도급내역(토공)" xfId="1896"/>
    <cellStyle name="_적격(화산) _설계변경내역서(1회총괄)" xfId="1897"/>
    <cellStyle name="_적격(화산) _설계변경앞지" xfId="1898"/>
    <cellStyle name="_적격(화산) _설계변경앞지(2차)" xfId="1899"/>
    <cellStyle name="_적격(화산) _설계변경앞지(총괄)" xfId="1900"/>
    <cellStyle name="_적격(화산) _설계변경총괄(토목,건축,기계,조경)01" xfId="1901"/>
    <cellStyle name="_적격(화산) _설계변경총괄(토목,건축,기계,조경)02" xfId="1902"/>
    <cellStyle name="_적격(화산) _예정공정표" xfId="1903"/>
    <cellStyle name="_적격(화산) _작업" xfId="1904"/>
    <cellStyle name="_적격(화산) _제잡비계산서" xfId="1905"/>
    <cellStyle name="_적격(화산) _증평1차내역" xfId="1906"/>
    <cellStyle name="_적격(화산) _증평1차내역_1차1회변경" xfId="1907"/>
    <cellStyle name="_적격(화산) _증평1차내역_1차1회변경_예정공정표" xfId="1908"/>
    <cellStyle name="_적격(화산) _증평1차내역_예정공정표" xfId="1909"/>
    <cellStyle name="_적격(화산) _증평1차내역_총괄1회변경" xfId="1910"/>
    <cellStyle name="_적격(화산) _총괄1회변경" xfId="1911"/>
    <cellStyle name="_전기공사원가, 단가대비" xfId="1912"/>
    <cellStyle name="_전기관급총괄" xfId="1913"/>
    <cellStyle name="_전기내역서" xfId="1914"/>
    <cellStyle name="_전기내역서-박곡리" xfId="1915"/>
    <cellStyle name="_전기원가" xfId="1916"/>
    <cellStyle name="_정보관건축내역(2층완성)" xfId="1917"/>
    <cellStyle name="_제잡비계산서" xfId="1918"/>
    <cellStyle name="_제주물항" xfId="1919"/>
    <cellStyle name="_주유소 내역최종12.11" xfId="1920"/>
    <cellStyle name="_죽전중환경개선 전기공사" xfId="1921"/>
    <cellStyle name="_증평1차내역" xfId="1922"/>
    <cellStyle name="_증평1차내역_1차1회변경" xfId="1923"/>
    <cellStyle name="_증평1차내역_1차1회변경_예정공정표" xfId="1924"/>
    <cellStyle name="_증평1차내역_예정공정표" xfId="1925"/>
    <cellStyle name="_증평1차내역_총괄1회변경" xfId="1926"/>
    <cellStyle name="_진흥콘크리트 원가" xfId="1927"/>
    <cellStyle name="_집행갑지 " xfId="1928"/>
    <cellStyle name="_집행갑지 _1차1회변경" xfId="1929"/>
    <cellStyle name="_집행갑지 _도급내역(전체분)" xfId="1930"/>
    <cellStyle name="_집행갑지 _도급내역(전체분)_복사본 총괄1회변경" xfId="1931"/>
    <cellStyle name="_집행갑지 _도급내역(전체분)_총괄1회변경" xfId="1932"/>
    <cellStyle name="_집행갑지 _도급내역(토공)" xfId="1933"/>
    <cellStyle name="_집행갑지 _설계변경내역서(1회총괄)" xfId="1934"/>
    <cellStyle name="_집행갑지 _설계변경앞지" xfId="1935"/>
    <cellStyle name="_집행갑지 _설계변경앞지(2차)" xfId="1936"/>
    <cellStyle name="_집행갑지 _설계변경앞지(총괄)" xfId="1937"/>
    <cellStyle name="_집행갑지 _설계변경총괄(토목,건축,기계,조경)01" xfId="1938"/>
    <cellStyle name="_집행갑지 _설계변경총괄(토목,건축,기계,조경)02" xfId="1939"/>
    <cellStyle name="_집행갑지 _예정공정표" xfId="1940"/>
    <cellStyle name="_집행갑지 _작업" xfId="1941"/>
    <cellStyle name="_집행갑지 _제잡비계산서" xfId="1942"/>
    <cellStyle name="_집행갑지 _증평1차내역" xfId="1943"/>
    <cellStyle name="_집행갑지 _증평1차내역_1차1회변경" xfId="1944"/>
    <cellStyle name="_집행갑지 _증평1차내역_1차1회변경_예정공정표" xfId="1945"/>
    <cellStyle name="_집행갑지 _증평1차내역_예정공정표" xfId="1946"/>
    <cellStyle name="_집행갑지 _증평1차내역_총괄1회변경" xfId="1947"/>
    <cellStyle name="_집행갑지 _총괄1회변경" xfId="1948"/>
    <cellStyle name="_집행내역(대구여고)" xfId="1949"/>
    <cellStyle name="_차량등록사업소- 전기내역서" xfId="1950"/>
    <cellStyle name="_창원상수도(투찰)-0.815%" xfId="1951"/>
    <cellStyle name="_천체투영실설치공사" xfId="1952"/>
    <cellStyle name="_첨단가로등" xfId="1953"/>
    <cellStyle name="_총괄1회변경" xfId="1954"/>
    <cellStyle name="_추정금액" xfId="1955"/>
    <cellStyle name="_춘천전화국증축통신+개요" xfId="1956"/>
    <cellStyle name="_춘천합동내역+개요(수정한최종)" xfId="1957"/>
    <cellStyle name="_침입감시 견적서" xfId="1958"/>
    <cellStyle name="_통신공사원가, 단가대비" xfId="1959"/>
    <cellStyle name="_표준 견적서 2003년" xfId="1960"/>
    <cellStyle name="_표지" xfId="1961"/>
    <cellStyle name="_표지 및 원가계산" xfId="1962"/>
    <cellStyle name="_표지," xfId="1963"/>
    <cellStyle name="_표지_본관전원이설및전기개보수내역서" xfId="1964"/>
    <cellStyle name="_표지_표지 및 원가계산" xfId="1965"/>
    <cellStyle name="_표지_한전수수료" xfId="1966"/>
    <cellStyle name="_표지및원가계산" xfId="1967"/>
    <cellStyle name="_하도급관리계획서" xfId="1968"/>
    <cellStyle name="_하도급관리계획서_예정공정표" xfId="1969"/>
    <cellStyle name="_학산초 전기 설계내역서" xfId="1970"/>
    <cellStyle name="_한전수수료" xfId="1971"/>
    <cellStyle name="_한전수수료_1" xfId="1972"/>
    <cellStyle name="_함지고수배전반내역서2222" xfId="1973"/>
    <cellStyle name="_함지고수배전반및분전반내역" xfId="1974"/>
    <cellStyle name="_함지고통신내역서" xfId="1975"/>
    <cellStyle name="_해안초증축전체예산" xfId="1976"/>
    <cellStyle name="_호남선두계역외2개소연결통로" xfId="1977"/>
    <cellStyle name="_화동초-전기" xfId="1978"/>
    <cellStyle name="_확약서" xfId="1979"/>
    <cellStyle name="_환경기초 민간위탁(공동오수-개별오수)-KKKK " xfId="1980"/>
    <cellStyle name="_환경기초 민간위탁(공동오수-개별오수)-KKKK _(제조)용인고등학교" xfId="1981"/>
    <cellStyle name="_환경기초 민간위탁(공동오수-개별오수)-KKKK _(제조)용인고등학교_동래여고 다목적강당 무대기계-변경전후" xfId="1982"/>
    <cellStyle name="_환경기초 민간위탁(공동오수-개별오수)-KKKK _2-(제조)성심정보고_방송장치" xfId="1983"/>
    <cellStyle name="_환경기초 민간위탁(공동오수-개별오수)-KKKK _용인고 다목적강당 무대기계-착수" xfId="1984"/>
    <cellStyle name="_환경기초 민간위탁(공동오수-개별오수)-KKKK _용인고 다목적강당 무대기계-착수_동래여고 다목적강당 무대기계-변경전후" xfId="1985"/>
    <cellStyle name="_황산교회" xfId="1986"/>
    <cellStyle name="_흙막이공사(일위)" xfId="1987"/>
    <cellStyle name="´þ·?" xfId="1988"/>
    <cellStyle name="’E‰Y [0.00]_laroux" xfId="1989"/>
    <cellStyle name="’E‰Y_laroux" xfId="1990"/>
    <cellStyle name="¤@?e_TEST-1 " xfId="1991"/>
    <cellStyle name="△백분율" xfId="1992"/>
    <cellStyle name="△콤마" xfId="1993"/>
    <cellStyle name="°ia¤¼o¼ya¡" xfId="1994"/>
    <cellStyle name="°ia¤aa·a1" xfId="1995"/>
    <cellStyle name="°ia¤aa·a2" xfId="1996"/>
    <cellStyle name="" xfId="1997"/>
    <cellStyle name="_x0007__x0009__x000d__x000d_­­_x0007__x0009_­" xfId="1998"/>
    <cellStyle name="0%" xfId="1999"/>
    <cellStyle name="0.0%" xfId="2000"/>
    <cellStyle name="0.00%" xfId="2001"/>
    <cellStyle name="0.000%" xfId="2002"/>
    <cellStyle name="0.0000%" xfId="2003"/>
    <cellStyle name="0뾍R_x0005_?뾍b_x0005_" xfId="2004"/>
    <cellStyle name="1" xfId="2005"/>
    <cellStyle name="1_01-도급성서이곡운동장0316" xfId="2006"/>
    <cellStyle name="1_Book1" xfId="2007"/>
    <cellStyle name="1_가로등도급내역서" xfId="2008"/>
    <cellStyle name="1_감포축구장" xfId="2009"/>
    <cellStyle name="1_경주축구공원-전기0116" xfId="2010"/>
    <cellStyle name="1_구미중학교내역서-1" xfId="2011"/>
    <cellStyle name="1_굴전단일로외1개소(신)" xfId="2012"/>
    <cellStyle name="1_귀인APT(보안)" xfId="2013"/>
    <cellStyle name="1_논공남리내역서" xfId="2014"/>
    <cellStyle name="1_다산2지방산업단지(신호등)" xfId="2015"/>
    <cellStyle name="1_동구효청원설계내역서" xfId="2016"/>
    <cellStyle name="1_상주한방병원전기" xfId="2017"/>
    <cellStyle name="1_설계내역서(영천나자렛집)" xfId="2018"/>
    <cellStyle name="1_성서이곡운동장0316" xfId="2019"/>
    <cellStyle name="1_성서이곡테니스장" xfId="2020"/>
    <cellStyle name="1_시민계략공사" xfId="2021"/>
    <cellStyle name="1_시민계략공사_2002년도각종계산서너릿제터널등7개소" xfId="2022"/>
    <cellStyle name="1_시민계략공사_2002년도각종계산서하반기원본" xfId="2023"/>
    <cellStyle name="1_시민계략공사_2002년도각종계산서하반기원본_2006년 최종 설계서" xfId="2024"/>
    <cellStyle name="1_시민계략공사_2003년 각종계산서(읽기전용)" xfId="2025"/>
    <cellStyle name="1_시민계략공사_2003년 각종계산서(읽기전용)_2006년 최종 설계서" xfId="2026"/>
    <cellStyle name="1_시민계략공사_2003년 각종계산서(읽기전용)_내역서(전기)" xfId="2027"/>
    <cellStyle name="1_시민계략공사_2003년 각종계산서(읽기전용)_내역서(전기)_2006년 최종 설계서" xfId="2028"/>
    <cellStyle name="1_시민계략공사_Book2" xfId="2029"/>
    <cellStyle name="1_시민계략공사_계산서" xfId="2030"/>
    <cellStyle name="1_시민계략공사_계산서_2006년 최종 설계서" xfId="2031"/>
    <cellStyle name="1_시민계략공사_계산서및내역서5월15일변경" xfId="2032"/>
    <cellStyle name="1_시민계략공사_계산서및내역서5월9일변경" xfId="2033"/>
    <cellStyle name="1_시민계략공사_광양중동중학교실증축공사(전기)-4월10일한번더" xfId="2034"/>
    <cellStyle name="1_시민계략공사_무안연꽃방죽(4월9일)한번더" xfId="2035"/>
    <cellStyle name="1_시민계략공사_보일약국~순국비간 도로개설 가로등설치공사" xfId="2036"/>
    <cellStyle name="1_시민계략공사_복지관 부하계산서" xfId="2037"/>
    <cellStyle name="1_시민계략공사_복지관 부하계산서_2006년 최종 설계서" xfId="2038"/>
    <cellStyle name="1_시민계략공사_복지관 부하계산서_내역서(전기)" xfId="2039"/>
    <cellStyle name="1_시민계략공사_복지관 부하계산서_내역서(전기)_2006년 최종 설계서" xfId="2040"/>
    <cellStyle name="1_시민계략공사_봉산면보건지소신축공사(전기)11월30일변경" xfId="2041"/>
    <cellStyle name="1_시민계략공사_북문로(팔마로)가로등설치공사(변경)3월11일" xfId="2042"/>
    <cellStyle name="1_시민계략공사_북문팔마로확포장공사가로등" xfId="2043"/>
    <cellStyle name="1_시민계략공사_비상부하,발전기용량 계산서" xfId="2044"/>
    <cellStyle name="1_시민계략공사_비상부하,발전기용량 계산서_2006년 최종 설계서" xfId="2045"/>
    <cellStyle name="1_시민계략공사_비상부하,발전기용량 계산서_내역서(전기)" xfId="2046"/>
    <cellStyle name="1_시민계략공사_비상부하,발전기용량 계산서_내역서(전기)_2006년 최종 설계서" xfId="2047"/>
    <cellStyle name="1_시민계략공사_여수화력발전소" xfId="2048"/>
    <cellStyle name="1_시민계략공사_여수화력발전소_2006년 최종 설계서" xfId="2049"/>
    <cellStyle name="1_시민계략공사_여수화력발전소-부하계산" xfId="2050"/>
    <cellStyle name="1_시민계략공사_여수화력발전소-부하계산_2006년 최종 설계서" xfId="2051"/>
    <cellStyle name="1_시민계략공사_율촌중학교심야전기" xfId="2052"/>
    <cellStyle name="1_시민계략공사_전기-한남" xfId="2053"/>
    <cellStyle name="1_시민계략공사_전기-한남_침해2차변경8월16일" xfId="2054"/>
    <cellStyle name="1_시민계략공사_조도계산서" xfId="2055"/>
    <cellStyle name="1_시민계략공사_조도계산서_2006년 최종 설계서" xfId="2056"/>
    <cellStyle name="1_시민계략공사_조도계산서_내역서(전기)" xfId="2057"/>
    <cellStyle name="1_시민계략공사_조도계산서_내역서(전기)_2006년 최종 설계서" xfId="2058"/>
    <cellStyle name="1_시민계략공사_침해2차변경8월16일" xfId="2059"/>
    <cellStyle name="1_신암공원-0923" xfId="2060"/>
    <cellStyle name="1_영양반딧불전기" xfId="2061"/>
    <cellStyle name="1_울진남부초등학교(전기)" xfId="2062"/>
    <cellStyle name="1_장미실비요양원0522" xfId="2063"/>
    <cellStyle name="1_전기내역서" xfId="2064"/>
    <cellStyle name="1_전기내역서-박곡리" xfId="2065"/>
    <cellStyle name="1_전자입찰원가양식" xfId="2066"/>
    <cellStyle name="1_차량등록사업소- 전기내역서" xfId="2067"/>
    <cellStyle name="1_첨단가로등" xfId="2068"/>
    <cellStyle name="19990216" xfId="2069"/>
    <cellStyle name="¹e" xfId="2070"/>
    <cellStyle name="¹eºÐA²_AIAIC°AuCoE² " xfId="2071"/>
    <cellStyle name="2)" xfId="2072"/>
    <cellStyle name="20% - 강조색1" xfId="2073" builtinId="30" customBuiltin="1"/>
    <cellStyle name="20% - 강조색2" xfId="2074" builtinId="34" customBuiltin="1"/>
    <cellStyle name="20% - 강조색3" xfId="2075" builtinId="38" customBuiltin="1"/>
    <cellStyle name="20% - 강조색4" xfId="2076" builtinId="42" customBuiltin="1"/>
    <cellStyle name="20% - 강조색5" xfId="2077" builtinId="46" customBuiltin="1"/>
    <cellStyle name="20% - 강조색6" xfId="2078" builtinId="50" customBuiltin="1"/>
    <cellStyle name="³?a￥" xfId="2079"/>
    <cellStyle name="40% - 강조색1" xfId="2080" builtinId="31" customBuiltin="1"/>
    <cellStyle name="40% - 강조색2" xfId="2081" builtinId="35" customBuiltin="1"/>
    <cellStyle name="40% - 강조색3" xfId="2082" builtinId="39" customBuiltin="1"/>
    <cellStyle name="40% - 강조색4" xfId="2083" builtinId="43" customBuiltin="1"/>
    <cellStyle name="40% - 강조색5" xfId="2084" builtinId="47" customBuiltin="1"/>
    <cellStyle name="40% - 강조색6" xfId="2085" builtinId="51" customBuiltin="1"/>
    <cellStyle name="60" xfId="2086"/>
    <cellStyle name="60% - 강조색1" xfId="2087" builtinId="32" customBuiltin="1"/>
    <cellStyle name="60% - 강조색2" xfId="2088" builtinId="36" customBuiltin="1"/>
    <cellStyle name="60% - 강조색3" xfId="2089" builtinId="40" customBuiltin="1"/>
    <cellStyle name="60% - 강조색4" xfId="2090" builtinId="44" customBuiltin="1"/>
    <cellStyle name="60% - 강조색5" xfId="2091" builtinId="48" customBuiltin="1"/>
    <cellStyle name="60% - 강조색6" xfId="2092" builtinId="52" customBuiltin="1"/>
    <cellStyle name="A" xfId="2093"/>
    <cellStyle name="Ā _x0010_က랐_xdc01_땯_x0001_" xfId="2094"/>
    <cellStyle name="a_Q2 FY96" xfId="2095"/>
    <cellStyle name="A¡§¡ⓒ¡E¡þ¡EO [0]_¡§uc¡§oA " xfId="2096"/>
    <cellStyle name="A¡§¡ⓒ¡E¡þ¡EO_¡§uc¡§oA " xfId="2097"/>
    <cellStyle name="A¨­￠￢￠O [0]_¡Æu￠￢RBS('98) " xfId="2098"/>
    <cellStyle name="A¨­¢¬¢Ò [0]_¨úc¨öA " xfId="2099"/>
    <cellStyle name="A¨­￠￢￠O [0]_3￠?u¨uoAⓒ÷ " xfId="2100"/>
    <cellStyle name="A¨­¢¬¢Ò [0]_4PART " xfId="2101"/>
    <cellStyle name="A¨­￠￢￠O [0]_A|A￠O1¨￢I1¡Æu CoEⓒ÷ " xfId="2102"/>
    <cellStyle name="A¨­¢¬¢Ò [0]_C¡Æ¢¬n¨¬¡Æ " xfId="2103"/>
    <cellStyle name="A¨­￠￢￠O [0]_ⓒoⓒ¡A¨o¨￢R " xfId="2104"/>
    <cellStyle name="A¨­￠￢￠O_¡Æu￠￢RC¡¿￠￢n_¨u¡AA¨u¨￢¡Æ " xfId="2105"/>
    <cellStyle name="A¨­¢¬¢Ò_¨úc¨öA " xfId="2106"/>
    <cellStyle name="A¨­￠￢￠O_3￠?u¨uoAⓒ÷ " xfId="2107"/>
    <cellStyle name="A¨­¢¬¢Ò_95©øaAN¡Æy¨ùo¡¤R " xfId="2108"/>
    <cellStyle name="A¨­￠￢￠O_A|A￠O1¨￢I1¡Æu CoEⓒ÷ " xfId="2109"/>
    <cellStyle name="A¨­¢¬¢Ò_C¡Æ¢¬n¨¬¡Æ " xfId="2110"/>
    <cellStyle name="A¨­￠￢￠O_ⓒoⓒ¡A¨o¨￢R " xfId="2111"/>
    <cellStyle name="AA" xfId="2112"/>
    <cellStyle name="ȂȃRMऌଃਁȋ⤭ࠀȄԂȂ(ȃRMऌଃਁȋ⤂Ā飰ˠ" xfId="2113"/>
    <cellStyle name="Aⓒ­" xfId="2114"/>
    <cellStyle name="Actual Date" xfId="2115"/>
    <cellStyle name="Ae" xfId="2116"/>
    <cellStyle name="Aee­ " xfId="2117"/>
    <cellStyle name="AeE­ [0]_  A¾  CO  " xfId="2118"/>
    <cellStyle name="ÅëÈ­ [0]_¸ðÇü¸·" xfId="2119"/>
    <cellStyle name="AeE­ [0]_¼oAI¼º " xfId="2120"/>
    <cellStyle name="ÅëÈ­ [0]_¹æÀ½º® " xfId="2121"/>
    <cellStyle name="AeE­ [0]_A¾CO½A¼³ " xfId="2122"/>
    <cellStyle name="ÅëÈ­ [0]_INQUIRY ¿µ¾÷ÃßÁø " xfId="2123"/>
    <cellStyle name="AeE­ [0]_INQUIRY ¿μ¾÷AßAø " xfId="2124"/>
    <cellStyle name="ÅëÈ­ [0]_laroux" xfId="2125"/>
    <cellStyle name="AeE­ [0]_laroux_1" xfId="2126"/>
    <cellStyle name="ÅëÈ­ [0]_laroux_1" xfId="2127"/>
    <cellStyle name="AeE­ [0]_laroux_1_국학진흥원(정산6-13)" xfId="2128"/>
    <cellStyle name="ÅëÈ­ [0]_laroux_1_국학진흥원(정산6-13)" xfId="2129"/>
    <cellStyle name="AeE­ [0]_laroux_1_대구종합전시관" xfId="2130"/>
    <cellStyle name="ÅëÈ­ [0]_laroux_1_대구종합전시관" xfId="2131"/>
    <cellStyle name="AeE­ [0]_laroux_2" xfId="2132"/>
    <cellStyle name="ÅëÈ­ [0]_laroux_2" xfId="2133"/>
    <cellStyle name="AeE­ [0]_laroux_2_국학진흥원(정산6-13)" xfId="2134"/>
    <cellStyle name="ÅëÈ­ [0]_laroux_2_국학진흥원(정산6-13)" xfId="2135"/>
    <cellStyle name="AeE­ [0]_laroux_2_대구종합전시관" xfId="2136"/>
    <cellStyle name="ÅëÈ­ [0]_laroux_2_대구종합전시관" xfId="2137"/>
    <cellStyle name="AeE­ [0]_laroux_국학진흥원(정산6-13)" xfId="2138"/>
    <cellStyle name="ÅëÈ­ [0]_laroux_국학진흥원(정산6-13)" xfId="2139"/>
    <cellStyle name="AeE­ [0]_laroux_대구종합전시관" xfId="2140"/>
    <cellStyle name="ÅëÈ­ [0]_laroux_대구종합전시관" xfId="2141"/>
    <cellStyle name="AeE­ [0]_º≫¼± ±æ¾i±uºI ¼o·R Ay°eC￥ " xfId="2142"/>
    <cellStyle name="ÅëÈ­ [0]_ºÙÀÓ2-1 " xfId="2143"/>
    <cellStyle name="AeE­ [0]_PERSONAL" xfId="2144"/>
    <cellStyle name="Aee­ _부평배수지(투찰)" xfId="2145"/>
    <cellStyle name="AeE­_  A¾  CO  " xfId="2146"/>
    <cellStyle name="ÅëÈ­_¸ðÇü¸·" xfId="2147"/>
    <cellStyle name="AeE­_¼oAI¼º " xfId="2148"/>
    <cellStyle name="ÅëÈ­_¹æÀ½º® " xfId="2149"/>
    <cellStyle name="AeE­_A¾CO½A¼³ " xfId="2150"/>
    <cellStyle name="ÅëÈ­_INQUIRY ¿µ¾÷ÃßÁø " xfId="2151"/>
    <cellStyle name="AeE­_INQUIRY ¿μ¾÷AßAø " xfId="2152"/>
    <cellStyle name="ÅëÈ­_laroux" xfId="2153"/>
    <cellStyle name="AeE­_laroux_1" xfId="2154"/>
    <cellStyle name="ÅëÈ­_laroux_1" xfId="2155"/>
    <cellStyle name="AeE­_laroux_1_국학진흥원(정산6-13)" xfId="2156"/>
    <cellStyle name="ÅëÈ­_laroux_1_국학진흥원(정산6-13)" xfId="2157"/>
    <cellStyle name="AeE­_laroux_1_대구종합전시관" xfId="2158"/>
    <cellStyle name="ÅëÈ­_laroux_1_대구종합전시관" xfId="2159"/>
    <cellStyle name="AeE­_laroux_2" xfId="2160"/>
    <cellStyle name="ÅëÈ­_laroux_2" xfId="2161"/>
    <cellStyle name="AeE­_laroux_2_국학진흥원(정산6-13)" xfId="2162"/>
    <cellStyle name="ÅëÈ­_laroux_2_국학진흥원(정산6-13)" xfId="2163"/>
    <cellStyle name="AeE­_laroux_2_대구종합전시관" xfId="2164"/>
    <cellStyle name="ÅëÈ­_laroux_2_대구종합전시관" xfId="2165"/>
    <cellStyle name="AeE­_laroux_국학진흥원(정산6-13)" xfId="2166"/>
    <cellStyle name="ÅëÈ­_laroux_국학진흥원(정산6-13)" xfId="2167"/>
    <cellStyle name="AeE­_laroux_대구종합전시관" xfId="2168"/>
    <cellStyle name="ÅëÈ­_laroux_대구종합전시관" xfId="2169"/>
    <cellStyle name="AeE­_º≫¼± ±æ¾i±uºI ¼o·R Ay°eC￥ " xfId="2170"/>
    <cellStyle name="ÅëÈ­_ºÙÀÓ2-1 " xfId="2171"/>
    <cellStyle name="AeE­_PERSONAL" xfId="2172"/>
    <cellStyle name="Aee¡" xfId="2173"/>
    <cellStyle name="AeE¡© [0]_¨úc¨öA " xfId="2174"/>
    <cellStyle name="AeE¡©_¨úc¨öA " xfId="2175"/>
    <cellStyle name="AeE¡ⓒ [0]_¡Æu￠￢RC¡¿￠￢n_¨u¡AA¨u¨￢¡Æ " xfId="2176"/>
    <cellStyle name="AeE¡ⓒ_¡Æu￠￢RC¡¿￠￢n_¨u¡AA¨u¨￢¡Æ " xfId="2177"/>
    <cellStyle name="AeE￠R¨I [0]_¡§uc¡§oA " xfId="2178"/>
    <cellStyle name="AeE￠R¨I_¡§uc¡§oA " xfId="2179"/>
    <cellStyle name="Æu¼¾æR" xfId="2180"/>
    <cellStyle name="ALIGNMENT" xfId="2181"/>
    <cellStyle name="AoA¤μCAo ¾EA½" xfId="2182"/>
    <cellStyle name="Aþ¸" xfId="2183"/>
    <cellStyle name="AÞ¸¶ [0]_  A¾  CO  " xfId="2184"/>
    <cellStyle name="ÄÞ¸¶ [0]_¸ðÇü¸·" xfId="2185"/>
    <cellStyle name="AÞ¸¶ [0]_¼oAI¼º " xfId="2186"/>
    <cellStyle name="ÄÞ¸¶ [0]_¹æÀ½º® " xfId="2187"/>
    <cellStyle name="AÞ¸¶ [0]_A¾CO½A¼³ " xfId="2188"/>
    <cellStyle name="ÄÞ¸¶ [0]_INQUIRY ¿µ¾÷ÃßÁø " xfId="2189"/>
    <cellStyle name="AÞ¸¶ [0]_INQUIRY ¿μ¾÷AßAø " xfId="2190"/>
    <cellStyle name="ÄÞ¸¶ [0]_laroux" xfId="2191"/>
    <cellStyle name="AÞ¸¶ [0]_laroux_1" xfId="2192"/>
    <cellStyle name="ÄÞ¸¶ [0]_laroux_1" xfId="2193"/>
    <cellStyle name="AÞ¸¶ [0]_laroux_1_국학진흥원(정산6-13)" xfId="2194"/>
    <cellStyle name="ÄÞ¸¶ [0]_laroux_1_국학진흥원(정산6-13)" xfId="2195"/>
    <cellStyle name="AÞ¸¶ [0]_laroux_1_대구종합전시관" xfId="2196"/>
    <cellStyle name="ÄÞ¸¶ [0]_laroux_1_대구종합전시관" xfId="2197"/>
    <cellStyle name="AÞ¸¶ [0]_laroux_2" xfId="2198"/>
    <cellStyle name="ÄÞ¸¶ [0]_laroux_2" xfId="2199"/>
    <cellStyle name="AÞ¸¶ [0]_laroux_국학진흥원(정산6-13)" xfId="2200"/>
    <cellStyle name="ÄÞ¸¶ [0]_laroux_국학진흥원(정산6-13)" xfId="2201"/>
    <cellStyle name="AÞ¸¶ [0]_laroux_대구종합전시관" xfId="2202"/>
    <cellStyle name="ÄÞ¸¶ [0]_laroux_대구종합전시관" xfId="2203"/>
    <cellStyle name="AÞ¸¶ [0]_º≫¼± ±æ¾i±uºI ¼o·R Ay°eC￥ " xfId="2204"/>
    <cellStyle name="ÄÞ¸¶ [0]_ºÙÀÓ2-1 " xfId="2205"/>
    <cellStyle name="AÞ¸¶_  A¾  CO  " xfId="2206"/>
    <cellStyle name="ÄÞ¸¶_¸ðÇü¸·" xfId="2207"/>
    <cellStyle name="AÞ¸¶_¼oAI¼º " xfId="2208"/>
    <cellStyle name="ÄÞ¸¶_¹æÀ½º® " xfId="2209"/>
    <cellStyle name="AÞ¸¶_A¾CO½A¼³ " xfId="2210"/>
    <cellStyle name="ÄÞ¸¶_INQUIRY ¿µ¾÷ÃßÁø " xfId="2211"/>
    <cellStyle name="AÞ¸¶_INQUIRY ¿μ¾÷AßAø " xfId="2212"/>
    <cellStyle name="ÄÞ¸¶_laroux" xfId="2213"/>
    <cellStyle name="AÞ¸¶_laroux_1" xfId="2214"/>
    <cellStyle name="ÄÞ¸¶_laroux_1" xfId="2215"/>
    <cellStyle name="AÞ¸¶_laroux_1_국학진흥원(정산6-13)" xfId="2216"/>
    <cellStyle name="ÄÞ¸¶_laroux_1_국학진흥원(정산6-13)" xfId="2217"/>
    <cellStyle name="AÞ¸¶_laroux_1_대구종합전시관" xfId="2218"/>
    <cellStyle name="ÄÞ¸¶_laroux_1_대구종합전시관" xfId="2219"/>
    <cellStyle name="AÞ¸¶_laroux_2" xfId="2220"/>
    <cellStyle name="ÄÞ¸¶_laroux_2" xfId="2221"/>
    <cellStyle name="AÞ¸¶_laroux_국학진흥원(정산6-13)" xfId="2222"/>
    <cellStyle name="ÄÞ¸¶_laroux_국학진흥원(정산6-13)" xfId="2223"/>
    <cellStyle name="AÞ¸¶_laroux_대구종합전시관" xfId="2224"/>
    <cellStyle name="ÄÞ¸¶_laroux_대구종합전시관" xfId="2225"/>
    <cellStyle name="AÞ¸¶_º≫¼± ±æ¾i±uºI ¼o·R Ay°eC￥ " xfId="2226"/>
    <cellStyle name="ÄÞ¸¶_ºÙÀÓ2-1 " xfId="2227"/>
    <cellStyle name="Au¸R¼o" xfId="2228"/>
    <cellStyle name="Au¸R¼o0" xfId="2229"/>
    <cellStyle name="_x0001_b" xfId="2230"/>
    <cellStyle name="_x0002_b" xfId="2231"/>
    <cellStyle name="C" xfId="2232"/>
    <cellStyle name="C¡ÍA¨ª_  FAB AIA¢´  " xfId="2233"/>
    <cellStyle name="C¡IA¨ª_¡Æ¡IA¡E¨￢n_¡Æ¡IA¡E¨￢n " xfId="2234"/>
    <cellStyle name="C¡ÍA¨ª_¡Æ©øAI OXIDE " xfId="2235"/>
    <cellStyle name="C¡IA¨ª_¡Æu￠￢RBS('98) " xfId="2236"/>
    <cellStyle name="C¡ÍA¨ª_¡íoE©÷¡¾a¡¤IAo " xfId="2237"/>
    <cellStyle name="C¡IA¨ª_¡ioEⓒ÷¡¾a¡¤IAo " xfId="2238"/>
    <cellStyle name="C¡ÍA¨ª_03 " xfId="2239"/>
    <cellStyle name="C¡IA¨ª_12￠?u " xfId="2240"/>
    <cellStyle name="C¡ÍA¨ª_12AO " xfId="2241"/>
    <cellStyle name="C¡IA¨ª_Ac¡Æi¡Æu￠￢R " xfId="2242"/>
    <cellStyle name="C¡ÍA¨ª_C¡ÍAo " xfId="2243"/>
    <cellStyle name="C¡IA¨ª_CD-ROM " xfId="2244"/>
    <cellStyle name="C¡ÍA¨ª_Sheet1_4PART " xfId="2245"/>
    <cellStyle name="C￠RIA¡§¨￡_  FAB AIA¡E￠￥  " xfId="2246"/>
    <cellStyle name="C￥AØ_  A¾  CO  " xfId="2247"/>
    <cellStyle name="Ç¥ÁØ_¸ðÇü¸·" xfId="2248"/>
    <cellStyle name="C￥AØ_¿i¿μ¾E " xfId="2249"/>
    <cellStyle name="Ç¥ÁØ_¿ø°¡" xfId="2250"/>
    <cellStyle name="C￥AØ_¿ø°¡ºÐ¼R" xfId="2251"/>
    <cellStyle name="Ç¥ÁØ_»ç¾÷È¿°ú" xfId="2252"/>
    <cellStyle name="C￥AØ_≫c¾÷ºIº° AN°e " xfId="2253"/>
    <cellStyle name="Ç¥ÁØ_°­´ç (2)" xfId="2254"/>
    <cellStyle name="C￥AØ_°³AI OXIDE " xfId="2255"/>
    <cellStyle name="Ç¥ÁØ_°ü¸®BS('98) " xfId="2256"/>
    <cellStyle name="C￥AØ_03 " xfId="2257"/>
    <cellStyle name="Ç¥ÁØ_0N-HANDLING " xfId="2258"/>
    <cellStyle name="C￥AØ_¼oAI¼º " xfId="2259"/>
    <cellStyle name="Ç¥ÁØ_2-2" xfId="2260"/>
    <cellStyle name="C￥AØ_AI¿øCoE² " xfId="2261"/>
    <cellStyle name="Ç¥ÁØ_Àü·Â¼ÕÀÍºÐ¼®" xfId="2262"/>
    <cellStyle name="C￥AØ_C￥Ao " xfId="2263"/>
    <cellStyle name="Ç¥ÁØ_CD-ROM " xfId="2264"/>
    <cellStyle name="C￥AØ_CoAo¹yAI °A¾×¿ⓒ½A " xfId="2265"/>
    <cellStyle name="Ç¥ÁØ_laroux" xfId="2266"/>
    <cellStyle name="C￥AØ_laroux_04 대구매천지구(1회)" xfId="2267"/>
    <cellStyle name="Ç¥ÁØ_laroux_1" xfId="2268"/>
    <cellStyle name="C￥AØ_laroux_골드파크24회기성(5월분)" xfId="2269"/>
    <cellStyle name="Ç¥ÁØ_Sheet1_¿µ¾÷ÇöÈ² " xfId="2270"/>
    <cellStyle name="C￥AØ_Sheet1_¿μ¾÷CoE² " xfId="2271"/>
    <cellStyle name="Ç¥ÁØ_Sheet1_0N-HANDLING " xfId="2272"/>
    <cellStyle name="C￥AØ_Sheet1_Ay°eC￥(2¿u) " xfId="2273"/>
    <cellStyle name="Ç¥ÁØ_Sheet1_Áý°èÇ¥(2¿ù) " xfId="2274"/>
    <cellStyle name="Calc Currency (0)" xfId="2275"/>
    <cellStyle name="Calc Currency (2)" xfId="2276"/>
    <cellStyle name="Calc Percent (0)" xfId="2277"/>
    <cellStyle name="Calc Percent (1)" xfId="2278"/>
    <cellStyle name="Calc Percent (2)" xfId="2279"/>
    <cellStyle name="Calc Units (0)" xfId="2280"/>
    <cellStyle name="Calc Units (1)" xfId="2281"/>
    <cellStyle name="Calc Units (2)" xfId="2282"/>
    <cellStyle name="category" xfId="2283"/>
    <cellStyle name="CIAIÆU¸μAⓒ" xfId="2284"/>
    <cellStyle name="Cmma_을지 (2)_갑지 (2)_집계표 (2)_집계표 (3)_견적서 (2)" xfId="2285"/>
    <cellStyle name="ⓒo" xfId="2286"/>
    <cellStyle name="Co≫e" xfId="2287"/>
    <cellStyle name="Comma" xfId="2288"/>
    <cellStyle name="Comma [0]" xfId="2289"/>
    <cellStyle name="Comma [00]" xfId="2290"/>
    <cellStyle name="comma zerodec" xfId="2291"/>
    <cellStyle name="Comma_ SG&amp;A Bridge " xfId="2292"/>
    <cellStyle name="Comma0" xfId="2293"/>
    <cellStyle name="Comm뼬_E&amp;ONW2" xfId="2294"/>
    <cellStyle name="Copied" xfId="2295"/>
    <cellStyle name="Curren?_x0012_퐀_x0017_?" xfId="2296"/>
    <cellStyle name="Currency" xfId="2297"/>
    <cellStyle name="Currency [0]" xfId="2298"/>
    <cellStyle name="Currency [00]" xfId="2299"/>
    <cellStyle name="currency-$_표지 " xfId="2300"/>
    <cellStyle name="Currency_ SG&amp;A Bridge " xfId="2301"/>
    <cellStyle name="Currency0" xfId="2302"/>
    <cellStyle name="Currency1" xfId="2303"/>
    <cellStyle name="Date" xfId="2304"/>
    <cellStyle name="Date Short" xfId="2305"/>
    <cellStyle name="Date_04 대구매천지구(1회)" xfId="2306"/>
    <cellStyle name="DD" xfId="2307"/>
    <cellStyle name="DELTA" xfId="2308"/>
    <cellStyle name="Dezimal [0]_Ausdruck RUND (D)" xfId="2309"/>
    <cellStyle name="Dezimal_Ausdruck RUND (D)" xfId="2310"/>
    <cellStyle name="Dollar (zero dec)" xfId="2311"/>
    <cellStyle name="E­æo±ae￡" xfId="2312"/>
    <cellStyle name="E­æo±ae￡0" xfId="2313"/>
    <cellStyle name="Enter Currency (0)" xfId="2314"/>
    <cellStyle name="Enter Currency (2)" xfId="2315"/>
    <cellStyle name="Enter Units (0)" xfId="2316"/>
    <cellStyle name="Enter Units (1)" xfId="2317"/>
    <cellStyle name="Enter Units (2)" xfId="2318"/>
    <cellStyle name="Entered" xfId="2319"/>
    <cellStyle name="Euro" xfId="2320"/>
    <cellStyle name="F2" xfId="2321"/>
    <cellStyle name="F3" xfId="2322"/>
    <cellStyle name="F4" xfId="2323"/>
    <cellStyle name="F5" xfId="2324"/>
    <cellStyle name="F6" xfId="2325"/>
    <cellStyle name="F7" xfId="2326"/>
    <cellStyle name="F8" xfId="2327"/>
    <cellStyle name="Fixed" xfId="2328"/>
    <cellStyle name="ǦǦ_x0003_" xfId="2329"/>
    <cellStyle name="Grey" xfId="2330"/>
    <cellStyle name="HEADER" xfId="2331"/>
    <cellStyle name="Header1" xfId="2332"/>
    <cellStyle name="Header2" xfId="2333"/>
    <cellStyle name="Heading 1" xfId="2334"/>
    <cellStyle name="Heading 2" xfId="2335"/>
    <cellStyle name="Heading1" xfId="2336"/>
    <cellStyle name="Heading2" xfId="2337"/>
    <cellStyle name="Helv8_PFD4.XLS" xfId="2338"/>
    <cellStyle name="HIGHLIGHT" xfId="2339"/>
    <cellStyle name="Hyperlink_NEGS" xfId="2340"/>
    <cellStyle name="Input [yellow]" xfId="2341"/>
    <cellStyle name="_x0001__x0002_ĵĵ_x0007__x0009_ĵĵ_x000d__x000d_ƨƬ_x0001__x0002_ƨƬ_x0007__x000d_ǒǓ_x0009__x000d_ǜǜ_x000d__x000d_ǪǪ_x0007__x0007__x0005__x0005__x0010__x0001_ဠ" xfId="2342"/>
    <cellStyle name="Link Currency (0)" xfId="2343"/>
    <cellStyle name="Link Currency (2)" xfId="2344"/>
    <cellStyle name="Link Units (0)" xfId="2345"/>
    <cellStyle name="Link Units (1)" xfId="2346"/>
    <cellStyle name="Link Units (2)" xfId="2347"/>
    <cellStyle name="Midtitle" xfId="2348"/>
    <cellStyle name="Milliers [0]_Arabian Spec" xfId="2349"/>
    <cellStyle name="Milliers_Arabian Spec" xfId="2350"/>
    <cellStyle name="Model" xfId="2351"/>
    <cellStyle name="Mon?aire [0]_Arabian Spec" xfId="2352"/>
    <cellStyle name="Mon?aire_Arabian Spec" xfId="2353"/>
    <cellStyle name="no dec" xfId="2354"/>
    <cellStyle name="Normal - Style1" xfId="2355"/>
    <cellStyle name="Normal - Style2" xfId="2356"/>
    <cellStyle name="Normal - Style3" xfId="2357"/>
    <cellStyle name="Normal - Style4" xfId="2358"/>
    <cellStyle name="Normal - Style5" xfId="2359"/>
    <cellStyle name="Normal - Style6" xfId="2360"/>
    <cellStyle name="Normal - Style7" xfId="2361"/>
    <cellStyle name="Normal - Style8" xfId="2362"/>
    <cellStyle name="Normal - 유형1" xfId="2363"/>
    <cellStyle name="Normal_ SG&amp;A Bridge " xfId="2364"/>
    <cellStyle name="Œ…?æ맖?e [0.00]_laroux" xfId="2365"/>
    <cellStyle name="Œ…?æ맖?e_laroux" xfId="2366"/>
    <cellStyle name="oft Excel]_x000d__x000a_Comment=The open=/f lines load custom functions into the Paste Function list._x000d__x000a_Maximized=3_x000d__x000a_AutoFormat=" xfId="2367"/>
    <cellStyle name="Percent" xfId="2368"/>
    <cellStyle name="Percent [0]" xfId="2369"/>
    <cellStyle name="Percent [00]" xfId="2370"/>
    <cellStyle name="Percent [2]" xfId="2371"/>
    <cellStyle name="Percent_#6 Temps &amp; Contractors" xfId="2372"/>
    <cellStyle name="PrePop Currency (0)" xfId="2373"/>
    <cellStyle name="PrePop Currency (2)" xfId="2374"/>
    <cellStyle name="PrePop Units (0)" xfId="2375"/>
    <cellStyle name="PrePop Units (1)" xfId="2376"/>
    <cellStyle name="PrePop Units (2)" xfId="2377"/>
    <cellStyle name="PRICE2" xfId="2378"/>
    <cellStyle name="RevList" xfId="2379"/>
    <cellStyle name="roux_laroux" xfId="2380"/>
    <cellStyle name="_x0001__x0002_ƨƬ_x0007__x000d_ǒǓ_x0009__x000d_ǜǜ_x000d__x000d_ǪǪ_x0007__x0007__x0005__x0005__x0010__x0001_ဠ" xfId="2381"/>
    <cellStyle name="STANDARD" xfId="2382"/>
    <cellStyle name="STD" xfId="2383"/>
    <cellStyle name="Sub" xfId="2384"/>
    <cellStyle name="subhead" xfId="2385"/>
    <cellStyle name="Subtotal" xfId="2386"/>
    <cellStyle name="testtitle" xfId="2387"/>
    <cellStyle name="Text Indent A" xfId="2388"/>
    <cellStyle name="Text Indent B" xfId="2389"/>
    <cellStyle name="Text Indent C" xfId="2390"/>
    <cellStyle name="Title" xfId="2391"/>
    <cellStyle name="title [1]" xfId="2392"/>
    <cellStyle name="title [2]" xfId="2393"/>
    <cellStyle name="Title2" xfId="2394"/>
    <cellStyle name="ton(1)" xfId="2395"/>
    <cellStyle name="Total" xfId="2396"/>
    <cellStyle name="UM" xfId="2397"/>
    <cellStyle name="Unprot" xfId="2398"/>
    <cellStyle name="Unprot$" xfId="2399"/>
    <cellStyle name="Unprotect" xfId="2400"/>
    <cellStyle name="W?rung [0]_Ausdruck RUND (D)" xfId="2401"/>
    <cellStyle name="W?rung_Ausdruck RUND (D)" xfId="2402"/>
    <cellStyle name="μU¿¡ ¿A´A CIAIÆU¸μAⓒ" xfId="2403"/>
    <cellStyle name="ハイパーリンク" xfId="2404"/>
    <cellStyle name="ଃਁȋ⤂Ā飰ˠ" xfId="2405"/>
    <cellStyle name="_x0010__x0001_ဠ" xfId="2406"/>
    <cellStyle name="감춤" xfId="2407"/>
    <cellStyle name="강조색1" xfId="2408" builtinId="29" customBuiltin="1"/>
    <cellStyle name="강조색2" xfId="2409" builtinId="33" customBuiltin="1"/>
    <cellStyle name="강조색3" xfId="2410" builtinId="37" customBuiltin="1"/>
    <cellStyle name="강조색4" xfId="2411" builtinId="41" customBuiltin="1"/>
    <cellStyle name="강조색5" xfId="2412" builtinId="45" customBuiltin="1"/>
    <cellStyle name="강조색6" xfId="2413" builtinId="49" customBuiltin="1"/>
    <cellStyle name="경고문" xfId="2414" builtinId="11" customBuiltin="1"/>
    <cellStyle name="계산" xfId="2415" builtinId="22" customBuiltin="1"/>
    <cellStyle name="고정소숫점" xfId="2416"/>
    <cellStyle name="고정출력1" xfId="2417"/>
    <cellStyle name="고정출력2" xfId="2418"/>
    <cellStyle name="공사원가계산서(조경)" xfId="2419"/>
    <cellStyle name="咬訌裝?INCOM1" xfId="2420"/>
    <cellStyle name="咬訌裝?INCOM10" xfId="2421"/>
    <cellStyle name="咬訌裝?INCOM2" xfId="2422"/>
    <cellStyle name="咬訌裝?INCOM3" xfId="2423"/>
    <cellStyle name="咬訌裝?INCOM4" xfId="2424"/>
    <cellStyle name="咬訌裝?INCOM5" xfId="2425"/>
    <cellStyle name="咬訌裝?INCOM6" xfId="2426"/>
    <cellStyle name="咬訌裝?INCOM7" xfId="2427"/>
    <cellStyle name="咬訌裝?INCOM8" xfId="2428"/>
    <cellStyle name="咬訌裝?INCOM9" xfId="2429"/>
    <cellStyle name="咬訌裝?PRIB11" xfId="2430"/>
    <cellStyle name="국종합건설" xfId="2431"/>
    <cellStyle name="금액" xfId="2432"/>
    <cellStyle name="금액(\/㎡)" xfId="2433"/>
    <cellStyle name="금액(\/㎥)" xfId="2434"/>
    <cellStyle name="금액(\/ton)" xfId="2435"/>
    <cellStyle name="금액_070122마산창원하수처리장_(전기)" xfId="2436"/>
    <cellStyle name="김해전기" xfId="2437"/>
    <cellStyle name="나쁨" xfId="2438" builtinId="27" customBuiltin="1"/>
    <cellStyle name="날짜" xfId="2439"/>
    <cellStyle name="내역" xfId="2440"/>
    <cellStyle name="내역서" xfId="2441"/>
    <cellStyle name="내역수량(0)" xfId="2442"/>
    <cellStyle name="내역수량(1)" xfId="2443"/>
    <cellStyle name="내역수량(2)" xfId="2444"/>
    <cellStyle name="내역수량(3)" xfId="2445"/>
    <cellStyle name="단가" xfId="2446"/>
    <cellStyle name="단위" xfId="2447"/>
    <cellStyle name="단위(원)" xfId="2448"/>
    <cellStyle name="달러" xfId="2449"/>
    <cellStyle name="뒤에 오는 하이퍼링크" xfId="2450"/>
    <cellStyle name="똿뗦먛귟 [0.00]_laroux" xfId="2451"/>
    <cellStyle name="똿뗦먛귟_laroux" xfId="2452"/>
    <cellStyle name="메모" xfId="2453" builtinId="10" customBuiltin="1"/>
    <cellStyle name="면적" xfId="2454"/>
    <cellStyle name="면적(0)" xfId="2455"/>
    <cellStyle name="면적(1)" xfId="2456"/>
    <cellStyle name="면적(2)" xfId="2457"/>
    <cellStyle name="면적(a)" xfId="2458"/>
    <cellStyle name="면적_동원인원" xfId="2459"/>
    <cellStyle name="무게(㎏)" xfId="2460"/>
    <cellStyle name="무게1(ton)" xfId="2461"/>
    <cellStyle name="무게3(ton)" xfId="2462"/>
    <cellStyle name="믅됞 [0.00]_laroux" xfId="2463"/>
    <cellStyle name="믅됞_laroux" xfId="2464"/>
    <cellStyle name="미터" xfId="2465"/>
    <cellStyle name="배분" xfId="2466"/>
    <cellStyle name="백" xfId="2467"/>
    <cellStyle name="백분율 [0]" xfId="2468"/>
    <cellStyle name="백분율 [2]" xfId="2469"/>
    <cellStyle name="백분율 2" xfId="2470"/>
    <cellStyle name="백분율［△1］" xfId="2471"/>
    <cellStyle name="백분율［△2］" xfId="2472"/>
    <cellStyle name="벭?_Q1 PRODUCT ACTUAL_4월 (2)" xfId="2473"/>
    <cellStyle name="병합 후 가운데 맞춤" xfId="2474"/>
    <cellStyle name="병합 후 가운데 정열" xfId="2475"/>
    <cellStyle name="보통" xfId="2476" builtinId="28" customBuiltin="1"/>
    <cellStyle name="본문" xfId="2477"/>
    <cellStyle name="분수" xfId="2478"/>
    <cellStyle name="뷭?_?긚??_1" xfId="2479"/>
    <cellStyle name="빨강" xfId="2480"/>
    <cellStyle name="선택영역의 가운데로" xfId="2481"/>
    <cellStyle name="설계서" xfId="2482"/>
    <cellStyle name="설계서-내용" xfId="2483"/>
    <cellStyle name="설계서-내용-소수점" xfId="2484"/>
    <cellStyle name="설계서-내용-우" xfId="2485"/>
    <cellStyle name="설계서-내용-좌" xfId="2486"/>
    <cellStyle name="설계서-소제목" xfId="2487"/>
    <cellStyle name="설계서-타이틀" xfId="2488"/>
    <cellStyle name="설계서-항목" xfId="2489"/>
    <cellStyle name="설명 텍스트" xfId="2490" builtinId="53" customBuiltin="1"/>
    <cellStyle name="셀 확인" xfId="2491" builtinId="23" customBuiltin="1"/>
    <cellStyle name="소수" xfId="2492"/>
    <cellStyle name="소수0" xfId="2493"/>
    <cellStyle name="소수1" xfId="2494"/>
    <cellStyle name="소수2" xfId="2495"/>
    <cellStyle name="소수3" xfId="2496"/>
    <cellStyle name="소수4" xfId="2497"/>
    <cellStyle name="소수점" xfId="2498"/>
    <cellStyle name="수량" xfId="2499"/>
    <cellStyle name="수량(Ea)" xfId="2500"/>
    <cellStyle name="수량산출" xfId="2501"/>
    <cellStyle name="숨김" xfId="2502"/>
    <cellStyle name="숫자(R)" xfId="2503"/>
    <cellStyle name="쉼표" xfId="2504" builtinId="3"/>
    <cellStyle name="쉼표 [0]" xfId="2505" builtinId="6"/>
    <cellStyle name="쉼표 [0] 10" xfId="2506"/>
    <cellStyle name="쉼표 [0] 10 2" xfId="3094"/>
    <cellStyle name="쉼표 [0] 2" xfId="2507"/>
    <cellStyle name="쉼표 [0] 2 2" xfId="2508"/>
    <cellStyle name="쉼표 [0] 2 2 2" xfId="3091"/>
    <cellStyle name="쉼표 [0] 3" xfId="2509"/>
    <cellStyle name="쉼표 [0] 4" xfId="2510"/>
    <cellStyle name="스타일 1" xfId="2511"/>
    <cellStyle name="스타일 10" xfId="2512"/>
    <cellStyle name="스타일 100" xfId="2513"/>
    <cellStyle name="스타일 101" xfId="2514"/>
    <cellStyle name="스타일 102" xfId="2515"/>
    <cellStyle name="스타일 103" xfId="2516"/>
    <cellStyle name="스타일 104" xfId="2517"/>
    <cellStyle name="스타일 105" xfId="2518"/>
    <cellStyle name="스타일 106" xfId="2519"/>
    <cellStyle name="스타일 107" xfId="2520"/>
    <cellStyle name="스타일 108" xfId="2521"/>
    <cellStyle name="스타일 109" xfId="2522"/>
    <cellStyle name="스타일 11" xfId="2523"/>
    <cellStyle name="스타일 110" xfId="2524"/>
    <cellStyle name="스타일 111" xfId="2525"/>
    <cellStyle name="스타일 112" xfId="2526"/>
    <cellStyle name="스타일 113" xfId="2527"/>
    <cellStyle name="스타일 114" xfId="2528"/>
    <cellStyle name="스타일 115" xfId="2529"/>
    <cellStyle name="스타일 116" xfId="2530"/>
    <cellStyle name="스타일 117" xfId="2531"/>
    <cellStyle name="스타일 118" xfId="2532"/>
    <cellStyle name="스타일 119" xfId="2533"/>
    <cellStyle name="스타일 12" xfId="2534"/>
    <cellStyle name="스타일 120" xfId="2535"/>
    <cellStyle name="스타일 121" xfId="2536"/>
    <cellStyle name="스타일 122" xfId="2537"/>
    <cellStyle name="스타일 123" xfId="2538"/>
    <cellStyle name="스타일 124" xfId="2539"/>
    <cellStyle name="스타일 125" xfId="2540"/>
    <cellStyle name="스타일 126" xfId="2541"/>
    <cellStyle name="스타일 127" xfId="2542"/>
    <cellStyle name="스타일 128" xfId="2543"/>
    <cellStyle name="스타일 129" xfId="2544"/>
    <cellStyle name="스타일 13" xfId="2545"/>
    <cellStyle name="스타일 130" xfId="2546"/>
    <cellStyle name="스타일 131" xfId="2547"/>
    <cellStyle name="스타일 132" xfId="2548"/>
    <cellStyle name="스타일 133" xfId="2549"/>
    <cellStyle name="스타일 134" xfId="2550"/>
    <cellStyle name="스타일 135" xfId="2551"/>
    <cellStyle name="스타일 136" xfId="2552"/>
    <cellStyle name="스타일 137" xfId="2553"/>
    <cellStyle name="스타일 138" xfId="2554"/>
    <cellStyle name="스타일 139" xfId="2555"/>
    <cellStyle name="스타일 14" xfId="2556"/>
    <cellStyle name="스타일 140" xfId="2557"/>
    <cellStyle name="스타일 141" xfId="2558"/>
    <cellStyle name="스타일 142" xfId="2559"/>
    <cellStyle name="스타일 143" xfId="2560"/>
    <cellStyle name="스타일 144" xfId="2561"/>
    <cellStyle name="스타일 145" xfId="2562"/>
    <cellStyle name="스타일 146" xfId="2563"/>
    <cellStyle name="스타일 147" xfId="2564"/>
    <cellStyle name="스타일 148" xfId="2565"/>
    <cellStyle name="스타일 149" xfId="2566"/>
    <cellStyle name="스타일 15" xfId="2567"/>
    <cellStyle name="스타일 150" xfId="2568"/>
    <cellStyle name="스타일 151" xfId="2569"/>
    <cellStyle name="스타일 152" xfId="2570"/>
    <cellStyle name="스타일 153" xfId="2571"/>
    <cellStyle name="스타일 154" xfId="2572"/>
    <cellStyle name="스타일 155" xfId="2573"/>
    <cellStyle name="스타일 156" xfId="2574"/>
    <cellStyle name="스타일 157" xfId="2575"/>
    <cellStyle name="스타일 158" xfId="2576"/>
    <cellStyle name="스타일 159" xfId="2577"/>
    <cellStyle name="스타일 16" xfId="2578"/>
    <cellStyle name="스타일 160" xfId="2579"/>
    <cellStyle name="스타일 161" xfId="2580"/>
    <cellStyle name="스타일 162" xfId="2581"/>
    <cellStyle name="스타일 163" xfId="2582"/>
    <cellStyle name="스타일 164" xfId="2583"/>
    <cellStyle name="스타일 165" xfId="2584"/>
    <cellStyle name="스타일 166" xfId="2585"/>
    <cellStyle name="스타일 167" xfId="2586"/>
    <cellStyle name="스타일 168" xfId="2587"/>
    <cellStyle name="스타일 169" xfId="2588"/>
    <cellStyle name="스타일 17" xfId="2589"/>
    <cellStyle name="스타일 170" xfId="2590"/>
    <cellStyle name="스타일 171" xfId="2591"/>
    <cellStyle name="스타일 172" xfId="2592"/>
    <cellStyle name="스타일 173" xfId="2593"/>
    <cellStyle name="스타일 174" xfId="2594"/>
    <cellStyle name="스타일 175" xfId="2595"/>
    <cellStyle name="스타일 176" xfId="2596"/>
    <cellStyle name="스타일 177" xfId="2597"/>
    <cellStyle name="스타일 178" xfId="2598"/>
    <cellStyle name="스타일 179" xfId="2599"/>
    <cellStyle name="스타일 18" xfId="2600"/>
    <cellStyle name="스타일 180" xfId="2601"/>
    <cellStyle name="스타일 181" xfId="2602"/>
    <cellStyle name="스타일 182" xfId="2603"/>
    <cellStyle name="스타일 183" xfId="2604"/>
    <cellStyle name="스타일 184" xfId="2605"/>
    <cellStyle name="스타일 185" xfId="2606"/>
    <cellStyle name="스타일 186" xfId="2607"/>
    <cellStyle name="스타일 187" xfId="2608"/>
    <cellStyle name="스타일 188" xfId="2609"/>
    <cellStyle name="스타일 189" xfId="2610"/>
    <cellStyle name="스타일 19" xfId="2611"/>
    <cellStyle name="스타일 190" xfId="2612"/>
    <cellStyle name="스타일 191" xfId="2613"/>
    <cellStyle name="스타일 192" xfId="2614"/>
    <cellStyle name="스타일 193" xfId="2615"/>
    <cellStyle name="스타일 194" xfId="2616"/>
    <cellStyle name="스타일 195" xfId="2617"/>
    <cellStyle name="스타일 196" xfId="2618"/>
    <cellStyle name="스타일 197" xfId="2619"/>
    <cellStyle name="스타일 198" xfId="2620"/>
    <cellStyle name="스타일 199" xfId="2621"/>
    <cellStyle name="스타일 2" xfId="2622"/>
    <cellStyle name="스타일 20" xfId="2623"/>
    <cellStyle name="스타일 200" xfId="2624"/>
    <cellStyle name="스타일 201" xfId="2625"/>
    <cellStyle name="스타일 202" xfId="2626"/>
    <cellStyle name="스타일 203" xfId="2627"/>
    <cellStyle name="스타일 204" xfId="2628"/>
    <cellStyle name="스타일 205" xfId="2629"/>
    <cellStyle name="스타일 206" xfId="2630"/>
    <cellStyle name="스타일 207" xfId="2631"/>
    <cellStyle name="스타일 208" xfId="2632"/>
    <cellStyle name="스타일 209" xfId="2633"/>
    <cellStyle name="스타일 21" xfId="2634"/>
    <cellStyle name="스타일 210" xfId="2635"/>
    <cellStyle name="스타일 211" xfId="2636"/>
    <cellStyle name="스타일 212" xfId="2637"/>
    <cellStyle name="스타일 213" xfId="2638"/>
    <cellStyle name="스타일 214" xfId="2639"/>
    <cellStyle name="스타일 215" xfId="2640"/>
    <cellStyle name="스타일 216" xfId="2641"/>
    <cellStyle name="스타일 217" xfId="2642"/>
    <cellStyle name="스타일 218" xfId="2643"/>
    <cellStyle name="스타일 219" xfId="2644"/>
    <cellStyle name="스타일 22" xfId="2645"/>
    <cellStyle name="스타일 220" xfId="2646"/>
    <cellStyle name="스타일 221" xfId="2647"/>
    <cellStyle name="스타일 222" xfId="2648"/>
    <cellStyle name="스타일 223" xfId="2649"/>
    <cellStyle name="스타일 224" xfId="2650"/>
    <cellStyle name="스타일 225" xfId="2651"/>
    <cellStyle name="스타일 226" xfId="2652"/>
    <cellStyle name="스타일 227" xfId="2653"/>
    <cellStyle name="스타일 228" xfId="2654"/>
    <cellStyle name="스타일 229" xfId="2655"/>
    <cellStyle name="스타일 23" xfId="2656"/>
    <cellStyle name="스타일 230" xfId="2657"/>
    <cellStyle name="스타일 231" xfId="2658"/>
    <cellStyle name="스타일 232" xfId="2659"/>
    <cellStyle name="스타일 233" xfId="2660"/>
    <cellStyle name="스타일 234" xfId="2661"/>
    <cellStyle name="스타일 235" xfId="2662"/>
    <cellStyle name="스타일 236" xfId="2663"/>
    <cellStyle name="스타일 237" xfId="2664"/>
    <cellStyle name="스타일 238" xfId="2665"/>
    <cellStyle name="스타일 239" xfId="2666"/>
    <cellStyle name="스타일 24" xfId="2667"/>
    <cellStyle name="스타일 240" xfId="2668"/>
    <cellStyle name="스타일 241" xfId="2669"/>
    <cellStyle name="스타일 242" xfId="2670"/>
    <cellStyle name="스타일 243" xfId="2671"/>
    <cellStyle name="스타일 244" xfId="2672"/>
    <cellStyle name="스타일 245" xfId="2673"/>
    <cellStyle name="스타일 246" xfId="2674"/>
    <cellStyle name="스타일 247" xfId="2675"/>
    <cellStyle name="스타일 248" xfId="2676"/>
    <cellStyle name="스타일 249" xfId="2677"/>
    <cellStyle name="스타일 25" xfId="2678"/>
    <cellStyle name="스타일 250" xfId="2679"/>
    <cellStyle name="스타일 251" xfId="2680"/>
    <cellStyle name="스타일 252" xfId="2681"/>
    <cellStyle name="스타일 253" xfId="2682"/>
    <cellStyle name="스타일 254" xfId="2683"/>
    <cellStyle name="스타일 255" xfId="2684"/>
    <cellStyle name="스타일 256" xfId="2685"/>
    <cellStyle name="스타일 257" xfId="2686"/>
    <cellStyle name="스타일 258" xfId="2687"/>
    <cellStyle name="스타일 259" xfId="2688"/>
    <cellStyle name="스타일 26" xfId="2689"/>
    <cellStyle name="스타일 260" xfId="2690"/>
    <cellStyle name="스타일 261" xfId="2691"/>
    <cellStyle name="스타일 262" xfId="2692"/>
    <cellStyle name="스타일 263" xfId="2693"/>
    <cellStyle name="스타일 264" xfId="2694"/>
    <cellStyle name="스타일 265" xfId="2695"/>
    <cellStyle name="스타일 266" xfId="2696"/>
    <cellStyle name="스타일 267" xfId="2697"/>
    <cellStyle name="스타일 268" xfId="2698"/>
    <cellStyle name="스타일 269" xfId="2699"/>
    <cellStyle name="스타일 27" xfId="2700"/>
    <cellStyle name="스타일 270" xfId="2701"/>
    <cellStyle name="스타일 271" xfId="2702"/>
    <cellStyle name="스타일 272" xfId="2703"/>
    <cellStyle name="스타일 273" xfId="2704"/>
    <cellStyle name="스타일 274" xfId="2705"/>
    <cellStyle name="스타일 275" xfId="2706"/>
    <cellStyle name="스타일 276" xfId="2707"/>
    <cellStyle name="스타일 277" xfId="2708"/>
    <cellStyle name="스타일 278" xfId="2709"/>
    <cellStyle name="스타일 279" xfId="2710"/>
    <cellStyle name="스타일 28" xfId="2711"/>
    <cellStyle name="스타일 280" xfId="2712"/>
    <cellStyle name="스타일 281" xfId="2713"/>
    <cellStyle name="스타일 282" xfId="2714"/>
    <cellStyle name="스타일 283" xfId="2715"/>
    <cellStyle name="스타일 284" xfId="2716"/>
    <cellStyle name="스타일 285" xfId="2717"/>
    <cellStyle name="스타일 286" xfId="2718"/>
    <cellStyle name="스타일 287" xfId="2719"/>
    <cellStyle name="스타일 288" xfId="2720"/>
    <cellStyle name="스타일 289" xfId="2721"/>
    <cellStyle name="스타일 29" xfId="2722"/>
    <cellStyle name="스타일 290" xfId="2723"/>
    <cellStyle name="스타일 291" xfId="2724"/>
    <cellStyle name="스타일 292" xfId="2725"/>
    <cellStyle name="스타일 293" xfId="2726"/>
    <cellStyle name="스타일 294" xfId="2727"/>
    <cellStyle name="스타일 295" xfId="2728"/>
    <cellStyle name="스타일 296" xfId="2729"/>
    <cellStyle name="스타일 297" xfId="2730"/>
    <cellStyle name="스타일 298" xfId="2731"/>
    <cellStyle name="스타일 299" xfId="2732"/>
    <cellStyle name="스타일 3" xfId="2733"/>
    <cellStyle name="스타일 30" xfId="2734"/>
    <cellStyle name="스타일 300" xfId="2735"/>
    <cellStyle name="스타일 301" xfId="2736"/>
    <cellStyle name="스타일 302" xfId="2737"/>
    <cellStyle name="스타일 303" xfId="2738"/>
    <cellStyle name="스타일 304" xfId="2739"/>
    <cellStyle name="스타일 305" xfId="2740"/>
    <cellStyle name="스타일 306" xfId="2741"/>
    <cellStyle name="스타일 307" xfId="2742"/>
    <cellStyle name="스타일 308" xfId="2743"/>
    <cellStyle name="스타일 309" xfId="2744"/>
    <cellStyle name="스타일 31" xfId="2745"/>
    <cellStyle name="스타일 310" xfId="2746"/>
    <cellStyle name="스타일 311" xfId="2747"/>
    <cellStyle name="스타일 312" xfId="2748"/>
    <cellStyle name="스타일 313" xfId="2749"/>
    <cellStyle name="스타일 314" xfId="2750"/>
    <cellStyle name="스타일 315" xfId="2751"/>
    <cellStyle name="스타일 316" xfId="2752"/>
    <cellStyle name="스타일 317" xfId="2753"/>
    <cellStyle name="스타일 318" xfId="2754"/>
    <cellStyle name="스타일 319" xfId="2755"/>
    <cellStyle name="스타일 32" xfId="2756"/>
    <cellStyle name="스타일 320" xfId="2757"/>
    <cellStyle name="스타일 321" xfId="2758"/>
    <cellStyle name="스타일 322" xfId="2759"/>
    <cellStyle name="스타일 323" xfId="2760"/>
    <cellStyle name="스타일 324" xfId="2761"/>
    <cellStyle name="스타일 325" xfId="2762"/>
    <cellStyle name="스타일 326" xfId="2763"/>
    <cellStyle name="스타일 327" xfId="2764"/>
    <cellStyle name="스타일 328" xfId="2765"/>
    <cellStyle name="스타일 329" xfId="2766"/>
    <cellStyle name="스타일 33" xfId="2767"/>
    <cellStyle name="스타일 330" xfId="2768"/>
    <cellStyle name="스타일 331" xfId="2769"/>
    <cellStyle name="스타일 332" xfId="2770"/>
    <cellStyle name="스타일 333" xfId="2771"/>
    <cellStyle name="스타일 334" xfId="2772"/>
    <cellStyle name="스타일 335" xfId="2773"/>
    <cellStyle name="스타일 336" xfId="2774"/>
    <cellStyle name="스타일 337" xfId="2775"/>
    <cellStyle name="스타일 338" xfId="2776"/>
    <cellStyle name="스타일 339" xfId="2777"/>
    <cellStyle name="스타일 34" xfId="2778"/>
    <cellStyle name="스타일 340" xfId="2779"/>
    <cellStyle name="스타일 341" xfId="2780"/>
    <cellStyle name="스타일 342" xfId="2781"/>
    <cellStyle name="스타일 343" xfId="2782"/>
    <cellStyle name="스타일 344" xfId="2783"/>
    <cellStyle name="스타일 345" xfId="2784"/>
    <cellStyle name="스타일 346" xfId="2785"/>
    <cellStyle name="스타일 347" xfId="2786"/>
    <cellStyle name="스타일 348" xfId="2787"/>
    <cellStyle name="스타일 349" xfId="2788"/>
    <cellStyle name="스타일 35" xfId="2789"/>
    <cellStyle name="스타일 350" xfId="2790"/>
    <cellStyle name="스타일 351" xfId="2791"/>
    <cellStyle name="스타일 352" xfId="2792"/>
    <cellStyle name="스타일 353" xfId="2793"/>
    <cellStyle name="스타일 354" xfId="2794"/>
    <cellStyle name="스타일 355" xfId="2795"/>
    <cellStyle name="스타일 356" xfId="2796"/>
    <cellStyle name="스타일 357" xfId="2797"/>
    <cellStyle name="스타일 358" xfId="2798"/>
    <cellStyle name="스타일 359" xfId="2799"/>
    <cellStyle name="스타일 36" xfId="2800"/>
    <cellStyle name="스타일 360" xfId="2801"/>
    <cellStyle name="스타일 361" xfId="2802"/>
    <cellStyle name="스타일 362" xfId="2803"/>
    <cellStyle name="스타일 363" xfId="2804"/>
    <cellStyle name="스타일 364" xfId="2805"/>
    <cellStyle name="스타일 365" xfId="2806"/>
    <cellStyle name="스타일 366" xfId="2807"/>
    <cellStyle name="스타일 367" xfId="2808"/>
    <cellStyle name="스타일 368" xfId="2809"/>
    <cellStyle name="스타일 369" xfId="2810"/>
    <cellStyle name="스타일 37" xfId="2811"/>
    <cellStyle name="스타일 370" xfId="2812"/>
    <cellStyle name="스타일 371" xfId="2813"/>
    <cellStyle name="스타일 372" xfId="2814"/>
    <cellStyle name="스타일 373" xfId="2815"/>
    <cellStyle name="스타일 374" xfId="2816"/>
    <cellStyle name="스타일 375" xfId="2817"/>
    <cellStyle name="스타일 376" xfId="2818"/>
    <cellStyle name="스타일 377" xfId="2819"/>
    <cellStyle name="스타일 378" xfId="2820"/>
    <cellStyle name="스타일 379" xfId="2821"/>
    <cellStyle name="스타일 38" xfId="2822"/>
    <cellStyle name="스타일 380" xfId="2823"/>
    <cellStyle name="스타일 381" xfId="2824"/>
    <cellStyle name="스타일 382" xfId="2825"/>
    <cellStyle name="스타일 383" xfId="2826"/>
    <cellStyle name="스타일 384" xfId="2827"/>
    <cellStyle name="스타일 385" xfId="2828"/>
    <cellStyle name="스타일 386" xfId="2829"/>
    <cellStyle name="스타일 387" xfId="2830"/>
    <cellStyle name="스타일 388" xfId="2831"/>
    <cellStyle name="스타일 389" xfId="2832"/>
    <cellStyle name="스타일 39" xfId="2833"/>
    <cellStyle name="스타일 390" xfId="2834"/>
    <cellStyle name="스타일 391" xfId="2835"/>
    <cellStyle name="스타일 392" xfId="2836"/>
    <cellStyle name="스타일 393" xfId="2837"/>
    <cellStyle name="스타일 394" xfId="2838"/>
    <cellStyle name="스타일 395" xfId="2839"/>
    <cellStyle name="스타일 396" xfId="2840"/>
    <cellStyle name="스타일 397" xfId="2841"/>
    <cellStyle name="스타일 398" xfId="2842"/>
    <cellStyle name="스타일 399" xfId="2843"/>
    <cellStyle name="스타일 4" xfId="2844"/>
    <cellStyle name="스타일 40" xfId="2845"/>
    <cellStyle name="스타일 400" xfId="2846"/>
    <cellStyle name="스타일 401" xfId="2847"/>
    <cellStyle name="스타일 402" xfId="2848"/>
    <cellStyle name="스타일 403" xfId="2849"/>
    <cellStyle name="스타일 404" xfId="2850"/>
    <cellStyle name="스타일 405" xfId="2851"/>
    <cellStyle name="스타일 406" xfId="2852"/>
    <cellStyle name="스타일 407" xfId="2853"/>
    <cellStyle name="스타일 408" xfId="2854"/>
    <cellStyle name="스타일 409" xfId="2855"/>
    <cellStyle name="스타일 41" xfId="2856"/>
    <cellStyle name="스타일 410" xfId="2857"/>
    <cellStyle name="스타일 411" xfId="2858"/>
    <cellStyle name="스타일 412" xfId="2859"/>
    <cellStyle name="스타일 413" xfId="2860"/>
    <cellStyle name="스타일 414" xfId="2861"/>
    <cellStyle name="스타일 415" xfId="2862"/>
    <cellStyle name="스타일 416" xfId="2863"/>
    <cellStyle name="스타일 417" xfId="2864"/>
    <cellStyle name="스타일 418" xfId="2865"/>
    <cellStyle name="스타일 419" xfId="2866"/>
    <cellStyle name="스타일 42" xfId="2867"/>
    <cellStyle name="스타일 420" xfId="2868"/>
    <cellStyle name="스타일 421" xfId="2869"/>
    <cellStyle name="스타일 422" xfId="2870"/>
    <cellStyle name="스타일 423" xfId="2871"/>
    <cellStyle name="스타일 424" xfId="2872"/>
    <cellStyle name="스타일 425" xfId="2873"/>
    <cellStyle name="스타일 426" xfId="2874"/>
    <cellStyle name="스타일 427" xfId="2875"/>
    <cellStyle name="스타일 428" xfId="2876"/>
    <cellStyle name="스타일 429" xfId="2877"/>
    <cellStyle name="스타일 43" xfId="2878"/>
    <cellStyle name="스타일 430" xfId="2879"/>
    <cellStyle name="스타일 431" xfId="2880"/>
    <cellStyle name="스타일 432" xfId="2881"/>
    <cellStyle name="스타일 433" xfId="2882"/>
    <cellStyle name="스타일 434" xfId="2883"/>
    <cellStyle name="스타일 435" xfId="2884"/>
    <cellStyle name="스타일 436" xfId="2885"/>
    <cellStyle name="스타일 437" xfId="2886"/>
    <cellStyle name="스타일 438" xfId="2887"/>
    <cellStyle name="스타일 439" xfId="2888"/>
    <cellStyle name="스타일 44" xfId="2889"/>
    <cellStyle name="스타일 440" xfId="2890"/>
    <cellStyle name="스타일 441" xfId="2891"/>
    <cellStyle name="스타일 442" xfId="2892"/>
    <cellStyle name="스타일 443" xfId="2893"/>
    <cellStyle name="스타일 444" xfId="2894"/>
    <cellStyle name="스타일 445" xfId="2895"/>
    <cellStyle name="스타일 446" xfId="2896"/>
    <cellStyle name="스타일 447" xfId="2897"/>
    <cellStyle name="스타일 448" xfId="2898"/>
    <cellStyle name="스타일 449" xfId="2899"/>
    <cellStyle name="스타일 45" xfId="2900"/>
    <cellStyle name="스타일 450" xfId="2901"/>
    <cellStyle name="스타일 451" xfId="2902"/>
    <cellStyle name="스타일 452" xfId="2903"/>
    <cellStyle name="스타일 453" xfId="2904"/>
    <cellStyle name="스타일 454" xfId="2905"/>
    <cellStyle name="스타일 455" xfId="2906"/>
    <cellStyle name="스타일 456" xfId="2907"/>
    <cellStyle name="스타일 457" xfId="2908"/>
    <cellStyle name="스타일 458" xfId="2909"/>
    <cellStyle name="스타일 459" xfId="2910"/>
    <cellStyle name="스타일 46" xfId="2911"/>
    <cellStyle name="스타일 460" xfId="2912"/>
    <cellStyle name="스타일 461" xfId="2913"/>
    <cellStyle name="스타일 462" xfId="2914"/>
    <cellStyle name="스타일 463" xfId="2915"/>
    <cellStyle name="스타일 464" xfId="2916"/>
    <cellStyle name="스타일 465" xfId="2917"/>
    <cellStyle name="스타일 466" xfId="2918"/>
    <cellStyle name="스타일 467" xfId="2919"/>
    <cellStyle name="스타일 468" xfId="2920"/>
    <cellStyle name="스타일 469" xfId="2921"/>
    <cellStyle name="스타일 47" xfId="2922"/>
    <cellStyle name="스타일 470" xfId="2923"/>
    <cellStyle name="스타일 471" xfId="2924"/>
    <cellStyle name="스타일 472" xfId="2925"/>
    <cellStyle name="스타일 473" xfId="2926"/>
    <cellStyle name="스타일 474" xfId="2927"/>
    <cellStyle name="스타일 475" xfId="2928"/>
    <cellStyle name="스타일 476" xfId="2929"/>
    <cellStyle name="스타일 477" xfId="2930"/>
    <cellStyle name="스타일 478" xfId="2931"/>
    <cellStyle name="스타일 479" xfId="2932"/>
    <cellStyle name="스타일 48" xfId="2933"/>
    <cellStyle name="스타일 480" xfId="2934"/>
    <cellStyle name="스타일 481" xfId="2935"/>
    <cellStyle name="스타일 482" xfId="2936"/>
    <cellStyle name="스타일 483" xfId="2937"/>
    <cellStyle name="스타일 484" xfId="2938"/>
    <cellStyle name="스타일 49" xfId="2939"/>
    <cellStyle name="스타일 5" xfId="2940"/>
    <cellStyle name="스타일 50" xfId="2941"/>
    <cellStyle name="스타일 51" xfId="2942"/>
    <cellStyle name="스타일 52" xfId="2943"/>
    <cellStyle name="스타일 53" xfId="2944"/>
    <cellStyle name="스타일 54" xfId="2945"/>
    <cellStyle name="스타일 55" xfId="2946"/>
    <cellStyle name="스타일 56" xfId="2947"/>
    <cellStyle name="스타일 57" xfId="2948"/>
    <cellStyle name="스타일 58" xfId="2949"/>
    <cellStyle name="스타일 59" xfId="2950"/>
    <cellStyle name="스타일 6" xfId="2951"/>
    <cellStyle name="스타일 60" xfId="2952"/>
    <cellStyle name="스타일 61" xfId="2953"/>
    <cellStyle name="스타일 62" xfId="2954"/>
    <cellStyle name="스타일 63" xfId="2955"/>
    <cellStyle name="스타일 64" xfId="2956"/>
    <cellStyle name="스타일 65" xfId="2957"/>
    <cellStyle name="스타일 66" xfId="2958"/>
    <cellStyle name="스타일 67" xfId="2959"/>
    <cellStyle name="스타일 68" xfId="2960"/>
    <cellStyle name="스타일 69" xfId="2961"/>
    <cellStyle name="스타일 7" xfId="2962"/>
    <cellStyle name="스타일 70" xfId="2963"/>
    <cellStyle name="스타일 71" xfId="2964"/>
    <cellStyle name="스타일 72" xfId="2965"/>
    <cellStyle name="스타일 73" xfId="2966"/>
    <cellStyle name="스타일 74" xfId="2967"/>
    <cellStyle name="스타일 75" xfId="2968"/>
    <cellStyle name="스타일 76" xfId="2969"/>
    <cellStyle name="스타일 77" xfId="2970"/>
    <cellStyle name="스타일 78" xfId="2971"/>
    <cellStyle name="스타일 79" xfId="2972"/>
    <cellStyle name="스타일 8" xfId="2973"/>
    <cellStyle name="스타일 80" xfId="2974"/>
    <cellStyle name="스타일 81" xfId="2975"/>
    <cellStyle name="스타일 82" xfId="2976"/>
    <cellStyle name="스타일 83" xfId="2977"/>
    <cellStyle name="스타일 84" xfId="2978"/>
    <cellStyle name="스타일 85" xfId="2979"/>
    <cellStyle name="스타일 86" xfId="2980"/>
    <cellStyle name="스타일 87" xfId="2981"/>
    <cellStyle name="스타일 88" xfId="2982"/>
    <cellStyle name="스타일 89" xfId="2983"/>
    <cellStyle name="스타일 9" xfId="2984"/>
    <cellStyle name="스타일 90" xfId="2985"/>
    <cellStyle name="스타일 91" xfId="2986"/>
    <cellStyle name="스타일 92" xfId="2987"/>
    <cellStyle name="스타일 93" xfId="2988"/>
    <cellStyle name="스타일 94" xfId="2989"/>
    <cellStyle name="스타일 95" xfId="2990"/>
    <cellStyle name="스타일 96" xfId="2991"/>
    <cellStyle name="스타일 97" xfId="2992"/>
    <cellStyle name="스타일 98" xfId="2993"/>
    <cellStyle name="스타일 99" xfId="2994"/>
    <cellStyle name="안건회계법인" xfId="2995"/>
    <cellStyle name="연결된 셀" xfId="2996" builtinId="24" customBuiltin="1"/>
    <cellStyle name="연장" xfId="2997"/>
    <cellStyle name="연장(1)" xfId="2998"/>
    <cellStyle name="연장(2)" xfId="2999"/>
    <cellStyle name="연장(㎞)" xfId="3000"/>
    <cellStyle name="영호" xfId="3001"/>
    <cellStyle name="요약" xfId="3002" builtinId="25" customBuiltin="1"/>
    <cellStyle name="원" xfId="3003"/>
    <cellStyle name="원_경상중학교교육환경개선 정보통신공사" xfId="3004"/>
    <cellStyle name="원_상원고등학교 교사동 교육환경개선 전기공사" xfId="3005"/>
    <cellStyle name="원_죽전중환경개선 전기공사" xfId="3006"/>
    <cellStyle name="원_학산초 전기 설계내역서" xfId="3007"/>
    <cellStyle name="유1" xfId="3008"/>
    <cellStyle name="유영" xfId="3009"/>
    <cellStyle name="인원" xfId="3010"/>
    <cellStyle name="인원1" xfId="3011"/>
    <cellStyle name="일위대가" xfId="3012"/>
    <cellStyle name="일정_K200창정비 (2)" xfId="3013"/>
    <cellStyle name="입력" xfId="3014" builtinId="20" customBuiltin="1"/>
    <cellStyle name="자리수" xfId="3015"/>
    <cellStyle name="자리수0" xfId="3016"/>
    <cellStyle name="작업량" xfId="3017"/>
    <cellStyle name="제목" xfId="3018" builtinId="15" customBuiltin="1"/>
    <cellStyle name="제목 1" xfId="3019" builtinId="16" customBuiltin="1"/>
    <cellStyle name="제목 2" xfId="3020" builtinId="17" customBuiltin="1"/>
    <cellStyle name="제목 3" xfId="3021" builtinId="18" customBuiltin="1"/>
    <cellStyle name="제목 4" xfId="3022" builtinId="19" customBuiltin="1"/>
    <cellStyle name="제목[1 줄]" xfId="3023"/>
    <cellStyle name="제목[2줄 아래]" xfId="3024"/>
    <cellStyle name="제목[2줄 위]" xfId="3025"/>
    <cellStyle name="제목1" xfId="3026"/>
    <cellStyle name="좋음" xfId="3027" builtinId="26" customBuiltin="1"/>
    <cellStyle name="지정되지 않음" xfId="3028"/>
    <cellStyle name="집계" xfId="3029"/>
    <cellStyle name="체적(0)" xfId="3030"/>
    <cellStyle name="체적(1)" xfId="3031"/>
    <cellStyle name="체적(2)" xfId="3032"/>
    <cellStyle name="출력" xfId="3033" builtinId="21" customBuiltin="1"/>
    <cellStyle name="측점" xfId="3034"/>
    <cellStyle name="코드" xfId="3035"/>
    <cellStyle name="콤" xfId="3036"/>
    <cellStyle name="콤마" xfId="3037"/>
    <cellStyle name="콤마 " xfId="3038"/>
    <cellStyle name="콤마 [" xfId="3039"/>
    <cellStyle name="콤마 [#]" xfId="3040"/>
    <cellStyle name="콤마 []" xfId="3041"/>
    <cellStyle name="콤마 [0]" xfId="3042"/>
    <cellStyle name="콤마 [1]" xfId="3043"/>
    <cellStyle name="콤마 [2]" xfId="3044"/>
    <cellStyle name="콤마 [3]" xfId="3045"/>
    <cellStyle name="콤마 [금액]" xfId="3046"/>
    <cellStyle name="콤마 [소수]" xfId="3047"/>
    <cellStyle name="콤마 [수량]" xfId="3048"/>
    <cellStyle name="콤마(0)" xfId="3049"/>
    <cellStyle name="콤마(1)" xfId="3050"/>
    <cellStyle name="콤마(2)" xfId="3051"/>
    <cellStyle name="콤마(20)" xfId="3052"/>
    <cellStyle name="콤마(3)" xfId="3053"/>
    <cellStyle name="콤마[ ]" xfId="3054"/>
    <cellStyle name="콤마[*]" xfId="3055"/>
    <cellStyle name="콤마[.]" xfId="3056"/>
    <cellStyle name="콤마[0]" xfId="3057"/>
    <cellStyle name="콤마_  종  합  " xfId="3058"/>
    <cellStyle name="콤막 [0]_수출실적 _양식98" xfId="3059"/>
    <cellStyle name="톤" xfId="3060"/>
    <cellStyle name="통" xfId="3061"/>
    <cellStyle name="통화 [" xfId="3062"/>
    <cellStyle name="통화 [0] 2" xfId="3063"/>
    <cellStyle name="퍼센트" xfId="3064"/>
    <cellStyle name="표" xfId="3065"/>
    <cellStyle name="表示済みのハイパーリンク" xfId="3066"/>
    <cellStyle name="표준" xfId="0" builtinId="0"/>
    <cellStyle name="표준 10" xfId="3067"/>
    <cellStyle name="표준 11" xfId="3068"/>
    <cellStyle name="표준 12" xfId="3069"/>
    <cellStyle name="표준 13" xfId="3070"/>
    <cellStyle name="표준 2" xfId="3071"/>
    <cellStyle name="표준 3" xfId="3072"/>
    <cellStyle name="표준 4" xfId="3073"/>
    <cellStyle name="표준 5" xfId="3074"/>
    <cellStyle name="표준 6" xfId="3075"/>
    <cellStyle name="표준 7" xfId="3076"/>
    <cellStyle name="표준 8" xfId="3077"/>
    <cellStyle name="표준 9" xfId="3078"/>
    <cellStyle name="표준_(치료)1111" xfId="3079"/>
    <cellStyle name="표준_(치료)1111 2" xfId="3093"/>
    <cellStyle name="標準_Akia(F）-8" xfId="3080"/>
    <cellStyle name="표준_Sheet1" xfId="3092"/>
    <cellStyle name="표준_자탐공사" xfId="3081"/>
    <cellStyle name="표준_한전수탁비" xfId="3082"/>
    <cellStyle name="표준1" xfId="3083"/>
    <cellStyle name="표준2" xfId="3084"/>
    <cellStyle name="합계" xfId="3085"/>
    <cellStyle name="합산" xfId="3086"/>
    <cellStyle name="해동양식" xfId="3087"/>
    <cellStyle name="화폐기호" xfId="3088"/>
    <cellStyle name="화폐기호0" xfId="3089"/>
    <cellStyle name="ㅣ" xfId="309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microsoft.com/office/2006/relationships/vbaProject" Target="vbaProject.bin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149412</xdr:colOff>
      <xdr:row>7</xdr:row>
      <xdr:rowOff>44823</xdr:rowOff>
    </xdr:from>
    <xdr:to>
      <xdr:col>1</xdr:col>
      <xdr:colOff>149412</xdr:colOff>
      <xdr:row>13</xdr:row>
      <xdr:rowOff>146423</xdr:rowOff>
    </xdr:to>
    <xdr:cxnSp macro="">
      <xdr:nvCxnSpPr>
        <xdr:cNvPr id="5" name="직선 화살표 연결선 4">
          <a:extLst>
            <a:ext uri="{FF2B5EF4-FFF2-40B4-BE49-F238E27FC236}">
              <a16:creationId xmlns="" xmlns:a16="http://schemas.microsoft.com/office/drawing/2014/main" id="{9382EFEA-E1F9-4425-8546-F082B6A9BE04}"/>
            </a:ext>
          </a:extLst>
        </xdr:cNvPr>
        <xdr:cNvCxnSpPr/>
      </xdr:nvCxnSpPr>
      <xdr:spPr>
        <a:xfrm>
          <a:off x="425824" y="1299882"/>
          <a:ext cx="0" cy="1177365"/>
        </a:xfrm>
        <a:prstGeom prst="straightConnector1">
          <a:avLst/>
        </a:prstGeom>
        <a:ln w="635">
          <a:solidFill>
            <a:schemeClr val="tx1"/>
          </a:solidFill>
          <a:headEnd type="arrow"/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149412</xdr:colOff>
      <xdr:row>42</xdr:row>
      <xdr:rowOff>44823</xdr:rowOff>
    </xdr:from>
    <xdr:to>
      <xdr:col>1</xdr:col>
      <xdr:colOff>149412</xdr:colOff>
      <xdr:row>48</xdr:row>
      <xdr:rowOff>146423</xdr:rowOff>
    </xdr:to>
    <xdr:cxnSp macro="">
      <xdr:nvCxnSpPr>
        <xdr:cNvPr id="13" name="직선 화살표 연결선 12">
          <a:extLst>
            <a:ext uri="{FF2B5EF4-FFF2-40B4-BE49-F238E27FC236}">
              <a16:creationId xmlns="" xmlns:a16="http://schemas.microsoft.com/office/drawing/2014/main" id="{9AF79E50-DD36-458C-9292-D97D294EB8FC}"/>
            </a:ext>
          </a:extLst>
        </xdr:cNvPr>
        <xdr:cNvCxnSpPr/>
      </xdr:nvCxnSpPr>
      <xdr:spPr>
        <a:xfrm>
          <a:off x="425824" y="1299882"/>
          <a:ext cx="0" cy="1177365"/>
        </a:xfrm>
        <a:prstGeom prst="straightConnector1">
          <a:avLst/>
        </a:prstGeom>
        <a:ln w="635">
          <a:solidFill>
            <a:schemeClr val="tx1"/>
          </a:solidFill>
          <a:headEnd type="arrow"/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149412</xdr:colOff>
      <xdr:row>7</xdr:row>
      <xdr:rowOff>44823</xdr:rowOff>
    </xdr:from>
    <xdr:to>
      <xdr:col>1</xdr:col>
      <xdr:colOff>149412</xdr:colOff>
      <xdr:row>13</xdr:row>
      <xdr:rowOff>146423</xdr:rowOff>
    </xdr:to>
    <xdr:cxnSp macro="">
      <xdr:nvCxnSpPr>
        <xdr:cNvPr id="2" name="직선 화살표 연결선 1">
          <a:extLst>
            <a:ext uri="{FF2B5EF4-FFF2-40B4-BE49-F238E27FC236}">
              <a16:creationId xmlns="" xmlns:a16="http://schemas.microsoft.com/office/drawing/2014/main" id="{7FA6D578-411D-4F76-A230-3E2BCAE0120F}"/>
            </a:ext>
          </a:extLst>
        </xdr:cNvPr>
        <xdr:cNvCxnSpPr/>
      </xdr:nvCxnSpPr>
      <xdr:spPr>
        <a:xfrm>
          <a:off x="423732" y="1324983"/>
          <a:ext cx="0" cy="1198880"/>
        </a:xfrm>
        <a:prstGeom prst="straightConnector1">
          <a:avLst/>
        </a:prstGeom>
        <a:ln w="635">
          <a:solidFill>
            <a:schemeClr val="tx1"/>
          </a:solidFill>
          <a:headEnd type="arrow"/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239432</xdr:colOff>
      <xdr:row>42</xdr:row>
      <xdr:rowOff>27268</xdr:rowOff>
    </xdr:from>
    <xdr:to>
      <xdr:col>1</xdr:col>
      <xdr:colOff>239432</xdr:colOff>
      <xdr:row>48</xdr:row>
      <xdr:rowOff>147918</xdr:rowOff>
    </xdr:to>
    <xdr:cxnSp macro="">
      <xdr:nvCxnSpPr>
        <xdr:cNvPr id="3" name="직선 화살표 연결선 2">
          <a:extLst>
            <a:ext uri="{FF2B5EF4-FFF2-40B4-BE49-F238E27FC236}">
              <a16:creationId xmlns="" xmlns:a16="http://schemas.microsoft.com/office/drawing/2014/main" id="{B054FD1D-2680-4BA1-83BD-A98347FCE36F}"/>
            </a:ext>
          </a:extLst>
        </xdr:cNvPr>
        <xdr:cNvCxnSpPr/>
      </xdr:nvCxnSpPr>
      <xdr:spPr>
        <a:xfrm>
          <a:off x="513752" y="7708228"/>
          <a:ext cx="0" cy="1217930"/>
        </a:xfrm>
        <a:prstGeom prst="straightConnector1">
          <a:avLst/>
        </a:prstGeom>
        <a:ln w="3175">
          <a:solidFill>
            <a:schemeClr val="tx1"/>
          </a:solidFill>
          <a:headEnd type="arrow"/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17</xdr:col>
      <xdr:colOff>82550</xdr:colOff>
      <xdr:row>42</xdr:row>
      <xdr:rowOff>64620</xdr:rowOff>
    </xdr:from>
    <xdr:to>
      <xdr:col>17</xdr:col>
      <xdr:colOff>82550</xdr:colOff>
      <xdr:row>49</xdr:row>
      <xdr:rowOff>5976</xdr:rowOff>
    </xdr:to>
    <xdr:cxnSp macro="">
      <xdr:nvCxnSpPr>
        <xdr:cNvPr id="4" name="직선 화살표 연결선 3">
          <a:extLst>
            <a:ext uri="{FF2B5EF4-FFF2-40B4-BE49-F238E27FC236}">
              <a16:creationId xmlns="" xmlns:a16="http://schemas.microsoft.com/office/drawing/2014/main" id="{17C63D60-3E1E-4F29-B103-C4BF92C4967B}"/>
            </a:ext>
          </a:extLst>
        </xdr:cNvPr>
        <xdr:cNvCxnSpPr/>
      </xdr:nvCxnSpPr>
      <xdr:spPr>
        <a:xfrm>
          <a:off x="4837430" y="7745580"/>
          <a:ext cx="0" cy="1221516"/>
        </a:xfrm>
        <a:prstGeom prst="straightConnector1">
          <a:avLst/>
        </a:prstGeom>
        <a:ln w="3175">
          <a:solidFill>
            <a:schemeClr val="tx1"/>
          </a:solidFill>
          <a:headEnd type="arrow"/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2</xdr:row>
      <xdr:rowOff>82550</xdr:rowOff>
    </xdr:from>
    <xdr:to>
      <xdr:col>21</xdr:col>
      <xdr:colOff>146050</xdr:colOff>
      <xdr:row>18</xdr:row>
      <xdr:rowOff>114300</xdr:rowOff>
    </xdr:to>
    <xdr:grpSp>
      <xdr:nvGrpSpPr>
        <xdr:cNvPr id="2" name="그룹 1">
          <a:extLst>
            <a:ext uri="{FF2B5EF4-FFF2-40B4-BE49-F238E27FC236}">
              <a16:creationId xmlns="" xmlns:a16="http://schemas.microsoft.com/office/drawing/2014/main" id="{B5561DB9-6C38-4ABD-A264-09909E42F32F}"/>
            </a:ext>
          </a:extLst>
        </xdr:cNvPr>
        <xdr:cNvGrpSpPr>
          <a:grpSpLocks/>
        </xdr:cNvGrpSpPr>
      </xdr:nvGrpSpPr>
      <xdr:grpSpPr bwMode="auto">
        <a:xfrm>
          <a:off x="1445559" y="586815"/>
          <a:ext cx="4180167" cy="3079750"/>
          <a:chOff x="1332767" y="929145"/>
          <a:chExt cx="4528771" cy="3047909"/>
        </a:xfrm>
      </xdr:grpSpPr>
      <xdr:sp macro="" textlink="">
        <xdr:nvSpPr>
          <xdr:cNvPr id="3" name="직사각형 2">
            <a:extLst>
              <a:ext uri="{FF2B5EF4-FFF2-40B4-BE49-F238E27FC236}">
                <a16:creationId xmlns="" xmlns:a16="http://schemas.microsoft.com/office/drawing/2014/main" id="{8A712BB9-D131-C5A9-4F75-2AD6E18CDFBA}"/>
              </a:ext>
            </a:extLst>
          </xdr:cNvPr>
          <xdr:cNvSpPr/>
        </xdr:nvSpPr>
        <xdr:spPr bwMode="auto">
          <a:xfrm>
            <a:off x="1339888" y="1092538"/>
            <a:ext cx="2834042" cy="113118"/>
          </a:xfrm>
          <a:prstGeom prst="rect">
            <a:avLst/>
          </a:prstGeom>
          <a:solidFill>
            <a:schemeClr val="tx1">
              <a:lumMod val="50000"/>
              <a:lumOff val="5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ko-KR" altLang="en-US"/>
          </a:p>
        </xdr:txBody>
      </xdr:sp>
      <xdr:sp macro="" textlink="">
        <xdr:nvSpPr>
          <xdr:cNvPr id="4" name="직사각형 3">
            <a:extLst>
              <a:ext uri="{FF2B5EF4-FFF2-40B4-BE49-F238E27FC236}">
                <a16:creationId xmlns="" xmlns:a16="http://schemas.microsoft.com/office/drawing/2014/main" id="{D96B11A4-CBE3-BEA3-0CC6-AC155F82CD2D}"/>
              </a:ext>
            </a:extLst>
          </xdr:cNvPr>
          <xdr:cNvSpPr/>
        </xdr:nvSpPr>
        <xdr:spPr bwMode="auto">
          <a:xfrm>
            <a:off x="1332767" y="1211941"/>
            <a:ext cx="2826922" cy="106834"/>
          </a:xfrm>
          <a:prstGeom prst="rect">
            <a:avLst/>
          </a:prstGeom>
          <a:pattFill prst="ltUpDiag">
            <a:fgClr>
              <a:schemeClr val="tx1"/>
            </a:fgClr>
            <a:bgClr>
              <a:schemeClr val="bg1"/>
            </a:bgClr>
          </a:pattFill>
          <a:ln w="1524"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ko-KR" altLang="en-US"/>
          </a:p>
        </xdr:txBody>
      </xdr:sp>
      <xdr:sp macro="" textlink="">
        <xdr:nvSpPr>
          <xdr:cNvPr id="5" name="직사각형 4">
            <a:extLst>
              <a:ext uri="{FF2B5EF4-FFF2-40B4-BE49-F238E27FC236}">
                <a16:creationId xmlns="" xmlns:a16="http://schemas.microsoft.com/office/drawing/2014/main" id="{20BF641E-8AFE-4E06-A360-EFAE9DFBF6C7}"/>
              </a:ext>
            </a:extLst>
          </xdr:cNvPr>
          <xdr:cNvSpPr/>
        </xdr:nvSpPr>
        <xdr:spPr bwMode="auto">
          <a:xfrm>
            <a:off x="1332767" y="1771248"/>
            <a:ext cx="2826922" cy="452473"/>
          </a:xfrm>
          <a:prstGeom prst="rect">
            <a:avLst/>
          </a:prstGeom>
          <a:pattFill prst="divot">
            <a:fgClr>
              <a:schemeClr val="tx1"/>
            </a:fgClr>
            <a:bgClr>
              <a:schemeClr val="bg1"/>
            </a:bgClr>
          </a:pattFill>
          <a:ln w="1524"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ko-KR" altLang="en-US"/>
          </a:p>
        </xdr:txBody>
      </xdr:sp>
      <xdr:sp macro="" textlink="">
        <xdr:nvSpPr>
          <xdr:cNvPr id="6" name="직사각형 5">
            <a:extLst>
              <a:ext uri="{FF2B5EF4-FFF2-40B4-BE49-F238E27FC236}">
                <a16:creationId xmlns="" xmlns:a16="http://schemas.microsoft.com/office/drawing/2014/main" id="{802C75C5-0D93-DBDA-27B6-B83052765148}"/>
              </a:ext>
            </a:extLst>
          </xdr:cNvPr>
          <xdr:cNvSpPr/>
        </xdr:nvSpPr>
        <xdr:spPr bwMode="auto">
          <a:xfrm>
            <a:off x="1332767" y="1318775"/>
            <a:ext cx="2826922" cy="452473"/>
          </a:xfrm>
          <a:prstGeom prst="rect">
            <a:avLst/>
          </a:prstGeom>
          <a:pattFill prst="pct5">
            <a:fgClr>
              <a:schemeClr val="tx1"/>
            </a:fgClr>
            <a:bgClr>
              <a:schemeClr val="bg1"/>
            </a:bgClr>
          </a:pattFill>
          <a:ln w="1524"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ko-KR" altLang="en-US"/>
          </a:p>
        </xdr:txBody>
      </xdr:sp>
      <xdr:cxnSp macro="">
        <xdr:nvCxnSpPr>
          <xdr:cNvPr id="7" name="직선 연결선 6">
            <a:extLst>
              <a:ext uri="{FF2B5EF4-FFF2-40B4-BE49-F238E27FC236}">
                <a16:creationId xmlns="" xmlns:a16="http://schemas.microsoft.com/office/drawing/2014/main" id="{5262FFFC-6474-7825-0082-855EF68CB290}"/>
              </a:ext>
            </a:extLst>
          </xdr:cNvPr>
          <xdr:cNvCxnSpPr/>
        </xdr:nvCxnSpPr>
        <xdr:spPr bwMode="auto">
          <a:xfrm>
            <a:off x="1332767" y="941714"/>
            <a:ext cx="0" cy="1451684"/>
          </a:xfrm>
          <a:prstGeom prst="line">
            <a:avLst/>
          </a:prstGeom>
          <a:ln>
            <a:solidFill>
              <a:schemeClr val="tx1"/>
            </a:solidFill>
            <a:prstDash val="lgDashDot"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8" name="직선 연결선 7">
            <a:extLst>
              <a:ext uri="{FF2B5EF4-FFF2-40B4-BE49-F238E27FC236}">
                <a16:creationId xmlns="" xmlns:a16="http://schemas.microsoft.com/office/drawing/2014/main" id="{77967B98-16CE-E685-EB80-C6240E005F18}"/>
              </a:ext>
            </a:extLst>
          </xdr:cNvPr>
          <xdr:cNvCxnSpPr/>
        </xdr:nvCxnSpPr>
        <xdr:spPr bwMode="auto">
          <a:xfrm>
            <a:off x="4159689" y="929145"/>
            <a:ext cx="0" cy="1451684"/>
          </a:xfrm>
          <a:prstGeom prst="line">
            <a:avLst/>
          </a:prstGeom>
          <a:ln>
            <a:solidFill>
              <a:schemeClr val="tx1"/>
            </a:solidFill>
            <a:prstDash val="lgDashDot"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sp macro="" textlink="">
        <xdr:nvSpPr>
          <xdr:cNvPr id="9" name="자유형 49">
            <a:extLst>
              <a:ext uri="{FF2B5EF4-FFF2-40B4-BE49-F238E27FC236}">
                <a16:creationId xmlns="" xmlns:a16="http://schemas.microsoft.com/office/drawing/2014/main" id="{8D8F9E9A-7C1D-D238-5C28-EC825E8A6DE5}"/>
              </a:ext>
            </a:extLst>
          </xdr:cNvPr>
          <xdr:cNvSpPr/>
        </xdr:nvSpPr>
        <xdr:spPr>
          <a:xfrm flipH="1">
            <a:off x="3120065" y="1111391"/>
            <a:ext cx="56966" cy="2758829"/>
          </a:xfrm>
          <a:custGeom>
            <a:avLst/>
            <a:gdLst>
              <a:gd name="connsiteX0" fmla="*/ 0 w 0"/>
              <a:gd name="connsiteY0" fmla="*/ 0 h 2435087"/>
              <a:gd name="connsiteX1" fmla="*/ 0 w 0"/>
              <a:gd name="connsiteY1" fmla="*/ 2435087 h 2435087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</a:cxnLst>
            <a:rect l="l" t="t" r="r" b="b"/>
            <a:pathLst>
              <a:path h="2435087">
                <a:moveTo>
                  <a:pt x="0" y="0"/>
                </a:moveTo>
                <a:lnTo>
                  <a:pt x="0" y="2435087"/>
                </a:lnTo>
              </a:path>
            </a:pathLst>
          </a:custGeom>
          <a:noFill/>
          <a:ln w="1524"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ko-KR" altLang="en-US"/>
          </a:p>
        </xdr:txBody>
      </xdr:sp>
      <xdr:sp macro="" textlink="">
        <xdr:nvSpPr>
          <xdr:cNvPr id="10" name="타원 9">
            <a:extLst>
              <a:ext uri="{FF2B5EF4-FFF2-40B4-BE49-F238E27FC236}">
                <a16:creationId xmlns="" xmlns:a16="http://schemas.microsoft.com/office/drawing/2014/main" id="{F488D1DC-D44A-2A1B-698F-68B2337F437A}"/>
              </a:ext>
            </a:extLst>
          </xdr:cNvPr>
          <xdr:cNvSpPr/>
        </xdr:nvSpPr>
        <xdr:spPr>
          <a:xfrm>
            <a:off x="3148548" y="1111391"/>
            <a:ext cx="42724" cy="56559"/>
          </a:xfrm>
          <a:prstGeom prst="ellipse">
            <a:avLst/>
          </a:prstGeom>
          <a:solidFill>
            <a:schemeClr val="tx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ko-KR" altLang="en-US"/>
          </a:p>
        </xdr:txBody>
      </xdr:sp>
      <xdr:sp macro="" textlink="">
        <xdr:nvSpPr>
          <xdr:cNvPr id="11" name="타원 10">
            <a:extLst>
              <a:ext uri="{FF2B5EF4-FFF2-40B4-BE49-F238E27FC236}">
                <a16:creationId xmlns="" xmlns:a16="http://schemas.microsoft.com/office/drawing/2014/main" id="{662A6877-32C0-539D-B6F0-1BD43158BB4B}"/>
              </a:ext>
            </a:extLst>
          </xdr:cNvPr>
          <xdr:cNvSpPr/>
        </xdr:nvSpPr>
        <xdr:spPr>
          <a:xfrm>
            <a:off x="3134306" y="1243362"/>
            <a:ext cx="56966" cy="37706"/>
          </a:xfrm>
          <a:prstGeom prst="ellipse">
            <a:avLst/>
          </a:prstGeom>
          <a:solidFill>
            <a:schemeClr val="tx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ko-KR" altLang="en-US"/>
          </a:p>
        </xdr:txBody>
      </xdr:sp>
      <xdr:sp macro="" textlink="">
        <xdr:nvSpPr>
          <xdr:cNvPr id="12" name="타원 11">
            <a:extLst>
              <a:ext uri="{FF2B5EF4-FFF2-40B4-BE49-F238E27FC236}">
                <a16:creationId xmlns="" xmlns:a16="http://schemas.microsoft.com/office/drawing/2014/main" id="{32BAF128-F702-6C26-55A3-20BC73C1DA16}"/>
              </a:ext>
            </a:extLst>
          </xdr:cNvPr>
          <xdr:cNvSpPr/>
        </xdr:nvSpPr>
        <xdr:spPr>
          <a:xfrm>
            <a:off x="3134306" y="1570149"/>
            <a:ext cx="56966" cy="37706"/>
          </a:xfrm>
          <a:prstGeom prst="ellipse">
            <a:avLst/>
          </a:prstGeom>
          <a:solidFill>
            <a:schemeClr val="tx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ko-KR" altLang="en-US"/>
          </a:p>
        </xdr:txBody>
      </xdr:sp>
      <xdr:sp macro="" textlink="">
        <xdr:nvSpPr>
          <xdr:cNvPr id="13" name="타원 12">
            <a:extLst>
              <a:ext uri="{FF2B5EF4-FFF2-40B4-BE49-F238E27FC236}">
                <a16:creationId xmlns="" xmlns:a16="http://schemas.microsoft.com/office/drawing/2014/main" id="{E5873F16-F2DF-DD12-CFF3-3B6CF0E628CE}"/>
              </a:ext>
            </a:extLst>
          </xdr:cNvPr>
          <xdr:cNvSpPr/>
        </xdr:nvSpPr>
        <xdr:spPr>
          <a:xfrm>
            <a:off x="3148548" y="2022622"/>
            <a:ext cx="42724" cy="37706"/>
          </a:xfrm>
          <a:prstGeom prst="ellipse">
            <a:avLst/>
          </a:prstGeom>
          <a:solidFill>
            <a:schemeClr val="tx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ko-KR" altLang="en-US"/>
          </a:p>
        </xdr:txBody>
      </xdr:sp>
      <xdr:cxnSp macro="">
        <xdr:nvCxnSpPr>
          <xdr:cNvPr id="14" name="직선 연결선 13">
            <a:extLst>
              <a:ext uri="{FF2B5EF4-FFF2-40B4-BE49-F238E27FC236}">
                <a16:creationId xmlns="" xmlns:a16="http://schemas.microsoft.com/office/drawing/2014/main" id="{7093E7B9-554D-4955-6140-B912333C5CD4}"/>
              </a:ext>
            </a:extLst>
          </xdr:cNvPr>
          <xdr:cNvCxnSpPr/>
        </xdr:nvCxnSpPr>
        <xdr:spPr>
          <a:xfrm>
            <a:off x="3162789" y="2827018"/>
            <a:ext cx="220742" cy="0"/>
          </a:xfrm>
          <a:prstGeom prst="line">
            <a:avLst/>
          </a:prstGeom>
          <a:ln w="1524"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15" name="직선 연결선 14">
            <a:extLst>
              <a:ext uri="{FF2B5EF4-FFF2-40B4-BE49-F238E27FC236}">
                <a16:creationId xmlns="" xmlns:a16="http://schemas.microsoft.com/office/drawing/2014/main" id="{BD955574-5062-A713-3EE3-9F9BA5551DE5}"/>
              </a:ext>
            </a:extLst>
          </xdr:cNvPr>
          <xdr:cNvCxnSpPr/>
        </xdr:nvCxnSpPr>
        <xdr:spPr>
          <a:xfrm>
            <a:off x="3162789" y="3059539"/>
            <a:ext cx="220742" cy="0"/>
          </a:xfrm>
          <a:prstGeom prst="line">
            <a:avLst/>
          </a:prstGeom>
          <a:ln w="1524"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16" name="직선 연결선 15">
            <a:extLst>
              <a:ext uri="{FF2B5EF4-FFF2-40B4-BE49-F238E27FC236}">
                <a16:creationId xmlns="" xmlns:a16="http://schemas.microsoft.com/office/drawing/2014/main" id="{2E8BCCC1-5FCA-8807-F176-C61821414307}"/>
              </a:ext>
            </a:extLst>
          </xdr:cNvPr>
          <xdr:cNvCxnSpPr/>
        </xdr:nvCxnSpPr>
        <xdr:spPr>
          <a:xfrm>
            <a:off x="3177031" y="3248070"/>
            <a:ext cx="213621" cy="0"/>
          </a:xfrm>
          <a:prstGeom prst="line">
            <a:avLst/>
          </a:prstGeom>
          <a:ln w="1524"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17" name="직선 연결선 16">
            <a:extLst>
              <a:ext uri="{FF2B5EF4-FFF2-40B4-BE49-F238E27FC236}">
                <a16:creationId xmlns="" xmlns:a16="http://schemas.microsoft.com/office/drawing/2014/main" id="{B2CA51AC-E543-00CE-6514-25E0D4E6AA02}"/>
              </a:ext>
            </a:extLst>
          </xdr:cNvPr>
          <xdr:cNvCxnSpPr/>
        </xdr:nvCxnSpPr>
        <xdr:spPr>
          <a:xfrm>
            <a:off x="3177031" y="3455453"/>
            <a:ext cx="206501" cy="0"/>
          </a:xfrm>
          <a:prstGeom prst="line">
            <a:avLst/>
          </a:prstGeom>
          <a:ln w="1524"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18" name="직선 연결선 17">
            <a:extLst>
              <a:ext uri="{FF2B5EF4-FFF2-40B4-BE49-F238E27FC236}">
                <a16:creationId xmlns="" xmlns:a16="http://schemas.microsoft.com/office/drawing/2014/main" id="{7E8E7AAB-7329-A3A4-3619-525E835CB617}"/>
              </a:ext>
            </a:extLst>
          </xdr:cNvPr>
          <xdr:cNvCxnSpPr/>
        </xdr:nvCxnSpPr>
        <xdr:spPr>
          <a:xfrm>
            <a:off x="3177031" y="3662837"/>
            <a:ext cx="206501" cy="0"/>
          </a:xfrm>
          <a:prstGeom prst="line">
            <a:avLst/>
          </a:prstGeom>
          <a:ln w="1524"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19" name="직선 연결선 18">
            <a:extLst>
              <a:ext uri="{FF2B5EF4-FFF2-40B4-BE49-F238E27FC236}">
                <a16:creationId xmlns="" xmlns:a16="http://schemas.microsoft.com/office/drawing/2014/main" id="{06EA38DA-D938-8341-BCF6-9996146E680C}"/>
              </a:ext>
            </a:extLst>
          </xdr:cNvPr>
          <xdr:cNvCxnSpPr/>
        </xdr:nvCxnSpPr>
        <xdr:spPr>
          <a:xfrm>
            <a:off x="3177031" y="3870220"/>
            <a:ext cx="213621" cy="0"/>
          </a:xfrm>
          <a:prstGeom prst="line">
            <a:avLst/>
          </a:prstGeom>
          <a:ln w="1524"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sp macro="" textlink="">
        <xdr:nvSpPr>
          <xdr:cNvPr id="20" name="TextBox 19">
            <a:extLst>
              <a:ext uri="{FF2B5EF4-FFF2-40B4-BE49-F238E27FC236}">
                <a16:creationId xmlns="" xmlns:a16="http://schemas.microsoft.com/office/drawing/2014/main" id="{F54AFB10-A29C-DD6B-77A6-51E838EA0DAD}"/>
              </a:ext>
            </a:extLst>
          </xdr:cNvPr>
          <xdr:cNvSpPr txBox="1"/>
        </xdr:nvSpPr>
        <xdr:spPr>
          <a:xfrm>
            <a:off x="3347928" y="2720184"/>
            <a:ext cx="1951074" cy="18853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ko-KR" altLang="en-US" sz="1050">
                <a:latin typeface="+mj-ea"/>
                <a:ea typeface="+mj-ea"/>
              </a:rPr>
              <a:t>표층 </a:t>
            </a:r>
            <a:r>
              <a:rPr lang="en-US" altLang="ko-KR" sz="1050">
                <a:latin typeface="+mj-ea"/>
                <a:ea typeface="+mj-ea"/>
              </a:rPr>
              <a:t>(WC-2, T=13mm)</a:t>
            </a:r>
            <a:endParaRPr lang="ko-KR" altLang="en-US" sz="1050">
              <a:latin typeface="+mj-ea"/>
              <a:ea typeface="+mj-ea"/>
            </a:endParaRPr>
          </a:p>
        </xdr:txBody>
      </xdr:sp>
      <xdr:sp macro="" textlink="">
        <xdr:nvSpPr>
          <xdr:cNvPr id="21" name="TextBox 20">
            <a:extLst>
              <a:ext uri="{FF2B5EF4-FFF2-40B4-BE49-F238E27FC236}">
                <a16:creationId xmlns="" xmlns:a16="http://schemas.microsoft.com/office/drawing/2014/main" id="{1ED6991B-CB23-5B0A-67B4-A9E7EF02FB4F}"/>
              </a:ext>
            </a:extLst>
          </xdr:cNvPr>
          <xdr:cNvSpPr txBox="1"/>
        </xdr:nvSpPr>
        <xdr:spPr>
          <a:xfrm>
            <a:off x="3347928" y="2946421"/>
            <a:ext cx="1951074" cy="18853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ko-KR" altLang="en-US" sz="1050">
                <a:latin typeface="+mj-ea"/>
                <a:ea typeface="+mj-ea"/>
              </a:rPr>
              <a:t>택코팅 </a:t>
            </a:r>
            <a:r>
              <a:rPr lang="en-US" altLang="ko-KR" sz="1050">
                <a:latin typeface="+mj-ea"/>
                <a:ea typeface="+mj-ea"/>
              </a:rPr>
              <a:t>(RSC-4, 30lit/a)</a:t>
            </a:r>
            <a:endParaRPr lang="ko-KR" altLang="en-US" sz="1050">
              <a:latin typeface="+mj-ea"/>
              <a:ea typeface="+mj-ea"/>
            </a:endParaRPr>
          </a:p>
        </xdr:txBody>
      </xdr:sp>
      <xdr:sp macro="" textlink="">
        <xdr:nvSpPr>
          <xdr:cNvPr id="22" name="TextBox 21">
            <a:extLst>
              <a:ext uri="{FF2B5EF4-FFF2-40B4-BE49-F238E27FC236}">
                <a16:creationId xmlns="" xmlns:a16="http://schemas.microsoft.com/office/drawing/2014/main" id="{9246A4D0-1FD5-2970-AA17-AB2A7BA6D280}"/>
              </a:ext>
            </a:extLst>
          </xdr:cNvPr>
          <xdr:cNvSpPr txBox="1"/>
        </xdr:nvSpPr>
        <xdr:spPr>
          <a:xfrm>
            <a:off x="3347928" y="3153804"/>
            <a:ext cx="1951074" cy="18853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ko-KR" altLang="en-US" sz="1050">
                <a:latin typeface="+mj-ea"/>
                <a:ea typeface="+mj-ea"/>
              </a:rPr>
              <a:t>중간층 </a:t>
            </a:r>
            <a:r>
              <a:rPr lang="en-US" altLang="ko-KR" sz="1050">
                <a:latin typeface="+mj-ea"/>
                <a:ea typeface="+mj-ea"/>
              </a:rPr>
              <a:t>(BC-1, T=20mm)</a:t>
            </a:r>
            <a:endParaRPr lang="ko-KR" altLang="en-US" sz="1050">
              <a:latin typeface="+mj-ea"/>
              <a:ea typeface="+mj-ea"/>
            </a:endParaRPr>
          </a:p>
        </xdr:txBody>
      </xdr:sp>
      <xdr:sp macro="" textlink="">
        <xdr:nvSpPr>
          <xdr:cNvPr id="23" name="TextBox 22">
            <a:extLst>
              <a:ext uri="{FF2B5EF4-FFF2-40B4-BE49-F238E27FC236}">
                <a16:creationId xmlns="" xmlns:a16="http://schemas.microsoft.com/office/drawing/2014/main" id="{B2EDCC72-807B-83A0-62B9-66501E943B9E}"/>
              </a:ext>
            </a:extLst>
          </xdr:cNvPr>
          <xdr:cNvSpPr txBox="1"/>
        </xdr:nvSpPr>
        <xdr:spPr>
          <a:xfrm>
            <a:off x="3347928" y="3373757"/>
            <a:ext cx="1951074" cy="18853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ko-KR" altLang="en-US" sz="1050">
                <a:latin typeface="+mj-ea"/>
                <a:ea typeface="+mj-ea"/>
              </a:rPr>
              <a:t>프라임코팅 </a:t>
            </a:r>
            <a:r>
              <a:rPr lang="en-US" altLang="ko-KR" sz="1050">
                <a:latin typeface="+mj-ea"/>
                <a:ea typeface="+mj-ea"/>
              </a:rPr>
              <a:t>(RSC-3, 75lit/a)</a:t>
            </a:r>
            <a:endParaRPr lang="ko-KR" altLang="en-US" sz="1050">
              <a:latin typeface="+mj-ea"/>
              <a:ea typeface="+mj-ea"/>
            </a:endParaRPr>
          </a:p>
        </xdr:txBody>
      </xdr:sp>
      <xdr:sp macro="" textlink="">
        <xdr:nvSpPr>
          <xdr:cNvPr id="24" name="TextBox 23">
            <a:extLst>
              <a:ext uri="{FF2B5EF4-FFF2-40B4-BE49-F238E27FC236}">
                <a16:creationId xmlns="" xmlns:a16="http://schemas.microsoft.com/office/drawing/2014/main" id="{34BEDAA6-7729-8FBD-FA23-A0652172543C}"/>
              </a:ext>
            </a:extLst>
          </xdr:cNvPr>
          <xdr:cNvSpPr txBox="1"/>
        </xdr:nvSpPr>
        <xdr:spPr>
          <a:xfrm>
            <a:off x="3347928" y="3581140"/>
            <a:ext cx="2278627" cy="19481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ko-KR" altLang="en-US" sz="1050">
                <a:latin typeface="+mj-ea"/>
                <a:ea typeface="+mj-ea"/>
              </a:rPr>
              <a:t>기층 </a:t>
            </a:r>
            <a:r>
              <a:rPr lang="en-US" altLang="ko-KR" sz="1050">
                <a:latin typeface="+mj-ea"/>
                <a:ea typeface="+mj-ea"/>
              </a:rPr>
              <a:t>(</a:t>
            </a:r>
            <a:r>
              <a:rPr lang="ko-KR" altLang="en-US" sz="1050">
                <a:latin typeface="+mj-ea"/>
                <a:ea typeface="+mj-ea"/>
              </a:rPr>
              <a:t>혼합골재</a:t>
            </a:r>
            <a:r>
              <a:rPr lang="en-US" altLang="ko-KR" sz="1050">
                <a:latin typeface="+mj-ea"/>
                <a:ea typeface="+mj-ea"/>
              </a:rPr>
              <a:t>, Φ40mm</a:t>
            </a:r>
            <a:r>
              <a:rPr lang="ko-KR" altLang="en-US" sz="1050">
                <a:latin typeface="+mj-ea"/>
                <a:ea typeface="+mj-ea"/>
              </a:rPr>
              <a:t>이하</a:t>
            </a:r>
            <a:r>
              <a:rPr lang="en-US" altLang="ko-KR" sz="1050">
                <a:latin typeface="+mj-ea"/>
                <a:ea typeface="+mj-ea"/>
              </a:rPr>
              <a:t>)</a:t>
            </a:r>
            <a:endParaRPr lang="ko-KR" altLang="en-US" sz="1050">
              <a:latin typeface="+mj-ea"/>
              <a:ea typeface="+mj-ea"/>
            </a:endParaRPr>
          </a:p>
        </xdr:txBody>
      </xdr:sp>
      <xdr:sp macro="" textlink="">
        <xdr:nvSpPr>
          <xdr:cNvPr id="25" name="TextBox 24">
            <a:extLst>
              <a:ext uri="{FF2B5EF4-FFF2-40B4-BE49-F238E27FC236}">
                <a16:creationId xmlns="" xmlns:a16="http://schemas.microsoft.com/office/drawing/2014/main" id="{D710D3A0-768F-7105-DA28-DA4B007E7602}"/>
              </a:ext>
            </a:extLst>
          </xdr:cNvPr>
          <xdr:cNvSpPr txBox="1"/>
        </xdr:nvSpPr>
        <xdr:spPr>
          <a:xfrm>
            <a:off x="3355048" y="3775955"/>
            <a:ext cx="2506490" cy="201099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ko-KR" altLang="en-US" sz="1050">
                <a:latin typeface="+mj-ea"/>
                <a:ea typeface="+mj-ea"/>
              </a:rPr>
              <a:t>보조기층 </a:t>
            </a:r>
            <a:r>
              <a:rPr lang="en-US" altLang="ko-KR" sz="1050">
                <a:latin typeface="+mj-ea"/>
                <a:ea typeface="+mj-ea"/>
              </a:rPr>
              <a:t>(</a:t>
            </a:r>
            <a:r>
              <a:rPr lang="ko-KR" altLang="en-US" sz="1050">
                <a:latin typeface="+mj-ea"/>
                <a:ea typeface="+mj-ea"/>
              </a:rPr>
              <a:t>혼합골재</a:t>
            </a:r>
            <a:r>
              <a:rPr lang="en-US" altLang="ko-KR" sz="1050">
                <a:latin typeface="+mj-ea"/>
                <a:ea typeface="+mj-ea"/>
              </a:rPr>
              <a:t>, Φ40mm</a:t>
            </a:r>
            <a:r>
              <a:rPr lang="ko-KR" altLang="en-US" sz="1050">
                <a:latin typeface="+mj-ea"/>
                <a:ea typeface="+mj-ea"/>
              </a:rPr>
              <a:t>이하</a:t>
            </a:r>
            <a:r>
              <a:rPr lang="en-US" altLang="ko-KR" sz="1050">
                <a:latin typeface="+mj-ea"/>
                <a:ea typeface="+mj-ea"/>
              </a:rPr>
              <a:t>)</a:t>
            </a:r>
            <a:endParaRPr lang="ko-KR" altLang="en-US" sz="1050">
              <a:latin typeface="+mj-ea"/>
              <a:ea typeface="+mj-ea"/>
            </a:endParaRPr>
          </a:p>
        </xdr:txBody>
      </xdr:sp>
      <xdr:cxnSp macro="">
        <xdr:nvCxnSpPr>
          <xdr:cNvPr id="26" name="직선 연결선 25">
            <a:extLst>
              <a:ext uri="{FF2B5EF4-FFF2-40B4-BE49-F238E27FC236}">
                <a16:creationId xmlns="" xmlns:a16="http://schemas.microsoft.com/office/drawing/2014/main" id="{DAEDCACD-6F5C-9715-8DAD-2E42C65F5F49}"/>
              </a:ext>
            </a:extLst>
          </xdr:cNvPr>
          <xdr:cNvCxnSpPr/>
        </xdr:nvCxnSpPr>
        <xdr:spPr>
          <a:xfrm>
            <a:off x="4351948" y="1092538"/>
            <a:ext cx="847364" cy="0"/>
          </a:xfrm>
          <a:prstGeom prst="line">
            <a:avLst/>
          </a:prstGeom>
          <a:ln w="1524"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27" name="직선 연결선 26">
            <a:extLst>
              <a:ext uri="{FF2B5EF4-FFF2-40B4-BE49-F238E27FC236}">
                <a16:creationId xmlns="" xmlns:a16="http://schemas.microsoft.com/office/drawing/2014/main" id="{C74D16FC-33CA-12E9-AD5D-5A8BEFFDC8E3}"/>
              </a:ext>
            </a:extLst>
          </xdr:cNvPr>
          <xdr:cNvCxnSpPr/>
        </xdr:nvCxnSpPr>
        <xdr:spPr>
          <a:xfrm>
            <a:off x="4351948" y="1205656"/>
            <a:ext cx="491329" cy="0"/>
          </a:xfrm>
          <a:prstGeom prst="line">
            <a:avLst/>
          </a:prstGeom>
          <a:ln w="1524"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28" name="직선 연결선 27">
            <a:extLst>
              <a:ext uri="{FF2B5EF4-FFF2-40B4-BE49-F238E27FC236}">
                <a16:creationId xmlns="" xmlns:a16="http://schemas.microsoft.com/office/drawing/2014/main" id="{5F3F6E82-D295-95AE-62AA-234D18562007}"/>
              </a:ext>
            </a:extLst>
          </xdr:cNvPr>
          <xdr:cNvCxnSpPr/>
        </xdr:nvCxnSpPr>
        <xdr:spPr>
          <a:xfrm>
            <a:off x="4351948" y="1318775"/>
            <a:ext cx="505570" cy="0"/>
          </a:xfrm>
          <a:prstGeom prst="line">
            <a:avLst/>
          </a:prstGeom>
          <a:ln w="1524"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29" name="직선 연결선 28">
            <a:extLst>
              <a:ext uri="{FF2B5EF4-FFF2-40B4-BE49-F238E27FC236}">
                <a16:creationId xmlns="" xmlns:a16="http://schemas.microsoft.com/office/drawing/2014/main" id="{233356BE-D113-92D0-6B6A-67386D0ABC1C}"/>
              </a:ext>
            </a:extLst>
          </xdr:cNvPr>
          <xdr:cNvCxnSpPr/>
        </xdr:nvCxnSpPr>
        <xdr:spPr>
          <a:xfrm>
            <a:off x="4351948" y="1771248"/>
            <a:ext cx="505570" cy="0"/>
          </a:xfrm>
          <a:prstGeom prst="line">
            <a:avLst/>
          </a:prstGeom>
          <a:ln w="1524"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30" name="직선 연결선 29">
            <a:extLst>
              <a:ext uri="{FF2B5EF4-FFF2-40B4-BE49-F238E27FC236}">
                <a16:creationId xmlns="" xmlns:a16="http://schemas.microsoft.com/office/drawing/2014/main" id="{6C2A7B0A-4A9C-94A8-3F9D-C1DCAFC0AD44}"/>
              </a:ext>
            </a:extLst>
          </xdr:cNvPr>
          <xdr:cNvCxnSpPr/>
        </xdr:nvCxnSpPr>
        <xdr:spPr>
          <a:xfrm>
            <a:off x="1339888" y="2223721"/>
            <a:ext cx="2805559" cy="0"/>
          </a:xfrm>
          <a:prstGeom prst="line">
            <a:avLst/>
          </a:prstGeom>
          <a:ln w="1524"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31" name="직선 연결선 30">
            <a:extLst>
              <a:ext uri="{FF2B5EF4-FFF2-40B4-BE49-F238E27FC236}">
                <a16:creationId xmlns="" xmlns:a16="http://schemas.microsoft.com/office/drawing/2014/main" id="{F44158BF-DD9C-85C2-0296-0279FEBD7DD1}"/>
              </a:ext>
            </a:extLst>
          </xdr:cNvPr>
          <xdr:cNvCxnSpPr/>
        </xdr:nvCxnSpPr>
        <xdr:spPr>
          <a:xfrm>
            <a:off x="4351948" y="2242574"/>
            <a:ext cx="818882" cy="0"/>
          </a:xfrm>
          <a:prstGeom prst="line">
            <a:avLst/>
          </a:prstGeom>
          <a:ln w="1524"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32" name="직선 연결선 31">
            <a:extLst>
              <a:ext uri="{FF2B5EF4-FFF2-40B4-BE49-F238E27FC236}">
                <a16:creationId xmlns="" xmlns:a16="http://schemas.microsoft.com/office/drawing/2014/main" id="{BA75F887-9D43-0DFE-3797-CE25380C2D71}"/>
              </a:ext>
            </a:extLst>
          </xdr:cNvPr>
          <xdr:cNvCxnSpPr/>
        </xdr:nvCxnSpPr>
        <xdr:spPr>
          <a:xfrm>
            <a:off x="4843277" y="1092538"/>
            <a:ext cx="0" cy="113118"/>
          </a:xfrm>
          <a:prstGeom prst="line">
            <a:avLst/>
          </a:prstGeom>
          <a:ln w="1524">
            <a:solidFill>
              <a:schemeClr val="tx1"/>
            </a:solidFill>
            <a:headEnd type="oval" w="sm" len="sm"/>
            <a:tailEnd type="oval" w="sm" len="sm"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33" name="직선 연결선 32">
            <a:extLst>
              <a:ext uri="{FF2B5EF4-FFF2-40B4-BE49-F238E27FC236}">
                <a16:creationId xmlns="" xmlns:a16="http://schemas.microsoft.com/office/drawing/2014/main" id="{76306784-80DD-AA67-CD65-4EAAEF42603B}"/>
              </a:ext>
            </a:extLst>
          </xdr:cNvPr>
          <xdr:cNvCxnSpPr/>
        </xdr:nvCxnSpPr>
        <xdr:spPr>
          <a:xfrm>
            <a:off x="4843277" y="1205656"/>
            <a:ext cx="0" cy="119403"/>
          </a:xfrm>
          <a:prstGeom prst="line">
            <a:avLst/>
          </a:prstGeom>
          <a:ln w="1524">
            <a:solidFill>
              <a:schemeClr val="tx1"/>
            </a:solidFill>
            <a:headEnd type="oval" w="sm" len="sm"/>
            <a:tailEnd type="oval" w="sm" len="sm"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34" name="직선 연결선 33">
            <a:extLst>
              <a:ext uri="{FF2B5EF4-FFF2-40B4-BE49-F238E27FC236}">
                <a16:creationId xmlns="" xmlns:a16="http://schemas.microsoft.com/office/drawing/2014/main" id="{A987E934-A929-638D-94F2-9323868FA6CE}"/>
              </a:ext>
            </a:extLst>
          </xdr:cNvPr>
          <xdr:cNvCxnSpPr/>
        </xdr:nvCxnSpPr>
        <xdr:spPr>
          <a:xfrm>
            <a:off x="4843277" y="1306206"/>
            <a:ext cx="0" cy="465042"/>
          </a:xfrm>
          <a:prstGeom prst="line">
            <a:avLst/>
          </a:prstGeom>
          <a:ln w="1524">
            <a:solidFill>
              <a:schemeClr val="tx1"/>
            </a:solidFill>
            <a:headEnd type="oval" w="sm" len="sm"/>
            <a:tailEnd type="oval" w="sm" len="sm"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35" name="직선 연결선 34">
            <a:extLst>
              <a:ext uri="{FF2B5EF4-FFF2-40B4-BE49-F238E27FC236}">
                <a16:creationId xmlns="" xmlns:a16="http://schemas.microsoft.com/office/drawing/2014/main" id="{1A773BF4-32E3-AE6A-2BC6-9D8EA84098ED}"/>
              </a:ext>
            </a:extLst>
          </xdr:cNvPr>
          <xdr:cNvCxnSpPr/>
        </xdr:nvCxnSpPr>
        <xdr:spPr>
          <a:xfrm>
            <a:off x="4843277" y="1771248"/>
            <a:ext cx="0" cy="452473"/>
          </a:xfrm>
          <a:prstGeom prst="line">
            <a:avLst/>
          </a:prstGeom>
          <a:ln w="1524">
            <a:solidFill>
              <a:schemeClr val="tx1"/>
            </a:solidFill>
            <a:headEnd type="oval" w="sm" len="sm"/>
            <a:tailEnd type="oval" w="sm" len="sm"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36" name="직선 연결선 35">
            <a:extLst>
              <a:ext uri="{FF2B5EF4-FFF2-40B4-BE49-F238E27FC236}">
                <a16:creationId xmlns="" xmlns:a16="http://schemas.microsoft.com/office/drawing/2014/main" id="{BE3E54FE-B7C7-27F4-E589-DCE062311806}"/>
              </a:ext>
            </a:extLst>
          </xdr:cNvPr>
          <xdr:cNvCxnSpPr/>
        </xdr:nvCxnSpPr>
        <xdr:spPr>
          <a:xfrm flipV="1">
            <a:off x="4843277" y="929145"/>
            <a:ext cx="0" cy="144540"/>
          </a:xfrm>
          <a:prstGeom prst="line">
            <a:avLst/>
          </a:prstGeom>
          <a:ln w="1524"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sp macro="" textlink="">
        <xdr:nvSpPr>
          <xdr:cNvPr id="37" name="TextBox 36">
            <a:extLst>
              <a:ext uri="{FF2B5EF4-FFF2-40B4-BE49-F238E27FC236}">
                <a16:creationId xmlns="" xmlns:a16="http://schemas.microsoft.com/office/drawing/2014/main" id="{0194D369-5473-1DA5-B598-9B7F839C29F2}"/>
              </a:ext>
            </a:extLst>
          </xdr:cNvPr>
          <xdr:cNvSpPr txBox="1"/>
        </xdr:nvSpPr>
        <xdr:spPr>
          <a:xfrm rot="16200000">
            <a:off x="4526777" y="1129634"/>
            <a:ext cx="433620" cy="170897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en-US" altLang="ko-KR" sz="1050">
                <a:latin typeface="+mj-ea"/>
                <a:ea typeface="+mj-ea"/>
              </a:rPr>
              <a:t>50</a:t>
            </a:r>
            <a:endParaRPr lang="ko-KR" altLang="en-US" sz="1050">
              <a:latin typeface="+mj-ea"/>
              <a:ea typeface="+mj-ea"/>
            </a:endParaRPr>
          </a:p>
        </xdr:txBody>
      </xdr:sp>
      <xdr:sp macro="" textlink="">
        <xdr:nvSpPr>
          <xdr:cNvPr id="38" name="TextBox 37">
            <a:extLst>
              <a:ext uri="{FF2B5EF4-FFF2-40B4-BE49-F238E27FC236}">
                <a16:creationId xmlns="" xmlns:a16="http://schemas.microsoft.com/office/drawing/2014/main" id="{6F2BA09E-0BC7-906B-27EE-379A5FE84DB2}"/>
              </a:ext>
            </a:extLst>
          </xdr:cNvPr>
          <xdr:cNvSpPr txBox="1"/>
        </xdr:nvSpPr>
        <xdr:spPr>
          <a:xfrm rot="16200000">
            <a:off x="4527613" y="1455584"/>
            <a:ext cx="446189" cy="185138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en-US" altLang="ko-KR" sz="1050">
                <a:latin typeface="+mj-ea"/>
                <a:ea typeface="+mj-ea"/>
              </a:rPr>
              <a:t>200</a:t>
            </a:r>
            <a:endParaRPr lang="ko-KR" altLang="en-US" sz="1050">
              <a:latin typeface="+mj-ea"/>
              <a:ea typeface="+mj-ea"/>
            </a:endParaRPr>
          </a:p>
        </xdr:txBody>
      </xdr:sp>
      <xdr:sp macro="" textlink="">
        <xdr:nvSpPr>
          <xdr:cNvPr id="39" name="TextBox 38">
            <a:extLst>
              <a:ext uri="{FF2B5EF4-FFF2-40B4-BE49-F238E27FC236}">
                <a16:creationId xmlns="" xmlns:a16="http://schemas.microsoft.com/office/drawing/2014/main" id="{8D399A0C-A9D7-71EB-F116-50BF4E4DCA8A}"/>
              </a:ext>
            </a:extLst>
          </xdr:cNvPr>
          <xdr:cNvSpPr txBox="1"/>
        </xdr:nvSpPr>
        <xdr:spPr>
          <a:xfrm rot="16200000">
            <a:off x="4524471" y="1854640"/>
            <a:ext cx="452473" cy="185138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en-US" altLang="ko-KR" sz="1050">
                <a:latin typeface="+mj-ea"/>
                <a:ea typeface="+mj-ea"/>
              </a:rPr>
              <a:t>200</a:t>
            </a:r>
            <a:endParaRPr lang="ko-KR" altLang="en-US" sz="1050">
              <a:latin typeface="+mj-ea"/>
              <a:ea typeface="+mj-ea"/>
            </a:endParaRPr>
          </a:p>
        </xdr:txBody>
      </xdr:sp>
      <xdr:sp macro="" textlink="">
        <xdr:nvSpPr>
          <xdr:cNvPr id="40" name="TextBox 39">
            <a:extLst>
              <a:ext uri="{FF2B5EF4-FFF2-40B4-BE49-F238E27FC236}">
                <a16:creationId xmlns="" xmlns:a16="http://schemas.microsoft.com/office/drawing/2014/main" id="{746CF163-A3B6-2B41-85D7-DDF1C319A932}"/>
              </a:ext>
            </a:extLst>
          </xdr:cNvPr>
          <xdr:cNvSpPr txBox="1"/>
        </xdr:nvSpPr>
        <xdr:spPr>
          <a:xfrm rot="16200000">
            <a:off x="4893911" y="1514449"/>
            <a:ext cx="439904" cy="19938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en-US" altLang="ko-KR" sz="1050">
                <a:latin typeface="+mj-ea"/>
                <a:ea typeface="+mj-ea"/>
              </a:rPr>
              <a:t>500</a:t>
            </a:r>
            <a:endParaRPr lang="ko-KR" altLang="en-US" sz="1050">
              <a:latin typeface="+mj-ea"/>
              <a:ea typeface="+mj-ea"/>
            </a:endParaRPr>
          </a:p>
        </xdr:txBody>
      </xdr:sp>
      <xdr:cxnSp macro="">
        <xdr:nvCxnSpPr>
          <xdr:cNvPr id="41" name="직선 연결선 40">
            <a:extLst>
              <a:ext uri="{FF2B5EF4-FFF2-40B4-BE49-F238E27FC236}">
                <a16:creationId xmlns="" xmlns:a16="http://schemas.microsoft.com/office/drawing/2014/main" id="{971249C7-CE89-7275-998A-73DFFF527BC0}"/>
              </a:ext>
            </a:extLst>
          </xdr:cNvPr>
          <xdr:cNvCxnSpPr/>
        </xdr:nvCxnSpPr>
        <xdr:spPr>
          <a:xfrm>
            <a:off x="5185071" y="1092538"/>
            <a:ext cx="0" cy="1150036"/>
          </a:xfrm>
          <a:prstGeom prst="line">
            <a:avLst/>
          </a:prstGeom>
          <a:ln w="1524">
            <a:solidFill>
              <a:schemeClr val="tx1"/>
            </a:solidFill>
            <a:headEnd type="oval" w="sm" len="sm"/>
            <a:tailEnd type="oval" w="sm" len="sm"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</xdr:grp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25400</xdr:colOff>
      <xdr:row>10</xdr:row>
      <xdr:rowOff>76200</xdr:rowOff>
    </xdr:from>
    <xdr:to>
      <xdr:col>1</xdr:col>
      <xdr:colOff>25400</xdr:colOff>
      <xdr:row>16</xdr:row>
      <xdr:rowOff>209550</xdr:rowOff>
    </xdr:to>
    <xdr:cxnSp macro="">
      <xdr:nvCxnSpPr>
        <xdr:cNvPr id="3" name="직선 화살표 연결선 2">
          <a:extLst>
            <a:ext uri="{FF2B5EF4-FFF2-40B4-BE49-F238E27FC236}">
              <a16:creationId xmlns="" xmlns:a16="http://schemas.microsoft.com/office/drawing/2014/main" id="{5BE07DA1-ACD1-4D5E-B6CA-0301F60C8FE6}"/>
            </a:ext>
          </a:extLst>
        </xdr:cNvPr>
        <xdr:cNvCxnSpPr/>
      </xdr:nvCxnSpPr>
      <xdr:spPr>
        <a:xfrm>
          <a:off x="374650" y="2870200"/>
          <a:ext cx="0" cy="1809750"/>
        </a:xfrm>
        <a:prstGeom prst="straightConnector1">
          <a:avLst/>
        </a:prstGeom>
        <a:ln w="3175">
          <a:solidFill>
            <a:schemeClr val="tx1"/>
          </a:solidFill>
          <a:headEnd type="arrow"/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203200</xdr:colOff>
      <xdr:row>0</xdr:row>
      <xdr:rowOff>0</xdr:rowOff>
    </xdr:from>
    <xdr:to>
      <xdr:col>1</xdr:col>
      <xdr:colOff>260350</xdr:colOff>
      <xdr:row>0</xdr:row>
      <xdr:rowOff>0</xdr:rowOff>
    </xdr:to>
    <xdr:sp macro="" textlink="">
      <xdr:nvSpPr>
        <xdr:cNvPr id="230203" name="Line 1">
          <a:extLst>
            <a:ext uri="{FF2B5EF4-FFF2-40B4-BE49-F238E27FC236}">
              <a16:creationId xmlns="" xmlns:a16="http://schemas.microsoft.com/office/drawing/2014/main" id="{90F3420C-B1E5-447A-9665-4D8E8A10A81B}"/>
            </a:ext>
          </a:extLst>
        </xdr:cNvPr>
        <xdr:cNvSpPr>
          <a:spLocks noChangeShapeType="1"/>
        </xdr:cNvSpPr>
      </xdr:nvSpPr>
      <xdr:spPr bwMode="auto">
        <a:xfrm>
          <a:off x="203200" y="0"/>
          <a:ext cx="4064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9</xdr:row>
      <xdr:rowOff>0</xdr:rowOff>
    </xdr:from>
    <xdr:to>
      <xdr:col>17</xdr:col>
      <xdr:colOff>0</xdr:colOff>
      <xdr:row>9</xdr:row>
      <xdr:rowOff>0</xdr:rowOff>
    </xdr:to>
    <xdr:sp macro="" textlink="">
      <xdr:nvSpPr>
        <xdr:cNvPr id="256409" name="Line 118">
          <a:extLst>
            <a:ext uri="{FF2B5EF4-FFF2-40B4-BE49-F238E27FC236}">
              <a16:creationId xmlns="" xmlns:a16="http://schemas.microsoft.com/office/drawing/2014/main" id="{85499243-6675-4C4D-80BC-6BE1480F0243}"/>
            </a:ext>
          </a:extLst>
        </xdr:cNvPr>
        <xdr:cNvSpPr>
          <a:spLocks noChangeShapeType="1"/>
        </xdr:cNvSpPr>
      </xdr:nvSpPr>
      <xdr:spPr bwMode="auto">
        <a:xfrm>
          <a:off x="628650" y="2514600"/>
          <a:ext cx="29337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</xdr:row>
      <xdr:rowOff>0</xdr:rowOff>
    </xdr:from>
    <xdr:to>
      <xdr:col>8</xdr:col>
      <xdr:colOff>0</xdr:colOff>
      <xdr:row>11</xdr:row>
      <xdr:rowOff>0</xdr:rowOff>
    </xdr:to>
    <xdr:sp macro="" textlink="">
      <xdr:nvSpPr>
        <xdr:cNvPr id="256410" name="Line 119">
          <a:extLst>
            <a:ext uri="{FF2B5EF4-FFF2-40B4-BE49-F238E27FC236}">
              <a16:creationId xmlns="" xmlns:a16="http://schemas.microsoft.com/office/drawing/2014/main" id="{8DED6592-86F2-4FB6-86FB-87A6A58CD331}"/>
            </a:ext>
          </a:extLst>
        </xdr:cNvPr>
        <xdr:cNvSpPr>
          <a:spLocks noChangeShapeType="1"/>
        </xdr:cNvSpPr>
      </xdr:nvSpPr>
      <xdr:spPr bwMode="auto">
        <a:xfrm>
          <a:off x="1466850" y="2514600"/>
          <a:ext cx="209550" cy="5588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15</xdr:row>
      <xdr:rowOff>0</xdr:rowOff>
    </xdr:from>
    <xdr:to>
      <xdr:col>9</xdr:col>
      <xdr:colOff>0</xdr:colOff>
      <xdr:row>15</xdr:row>
      <xdr:rowOff>0</xdr:rowOff>
    </xdr:to>
    <xdr:sp macro="" textlink="">
      <xdr:nvSpPr>
        <xdr:cNvPr id="256411" name="Line 120">
          <a:extLst>
            <a:ext uri="{FF2B5EF4-FFF2-40B4-BE49-F238E27FC236}">
              <a16:creationId xmlns="" xmlns:a16="http://schemas.microsoft.com/office/drawing/2014/main" id="{07600DBF-618A-473A-BBEA-8AFE46A5332A}"/>
            </a:ext>
          </a:extLst>
        </xdr:cNvPr>
        <xdr:cNvSpPr>
          <a:spLocks noChangeShapeType="1"/>
        </xdr:cNvSpPr>
      </xdr:nvSpPr>
      <xdr:spPr bwMode="auto">
        <a:xfrm>
          <a:off x="1676400" y="4191000"/>
          <a:ext cx="2095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9</xdr:row>
      <xdr:rowOff>0</xdr:rowOff>
    </xdr:from>
    <xdr:to>
      <xdr:col>9</xdr:col>
      <xdr:colOff>0</xdr:colOff>
      <xdr:row>15</xdr:row>
      <xdr:rowOff>0</xdr:rowOff>
    </xdr:to>
    <xdr:sp macro="" textlink="">
      <xdr:nvSpPr>
        <xdr:cNvPr id="256412" name="Line 121">
          <a:extLst>
            <a:ext uri="{FF2B5EF4-FFF2-40B4-BE49-F238E27FC236}">
              <a16:creationId xmlns="" xmlns:a16="http://schemas.microsoft.com/office/drawing/2014/main" id="{EFE07760-1E29-492D-91EE-F99B38447EA1}"/>
            </a:ext>
          </a:extLst>
        </xdr:cNvPr>
        <xdr:cNvSpPr>
          <a:spLocks noChangeShapeType="1"/>
        </xdr:cNvSpPr>
      </xdr:nvSpPr>
      <xdr:spPr bwMode="auto">
        <a:xfrm flipH="1">
          <a:off x="1676400" y="2514600"/>
          <a:ext cx="209550" cy="16764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15</xdr:row>
      <xdr:rowOff>0</xdr:rowOff>
    </xdr:from>
    <xdr:to>
      <xdr:col>12</xdr:col>
      <xdr:colOff>0</xdr:colOff>
      <xdr:row>15</xdr:row>
      <xdr:rowOff>0</xdr:rowOff>
    </xdr:to>
    <xdr:sp macro="" textlink="">
      <xdr:nvSpPr>
        <xdr:cNvPr id="256413" name="Line 122">
          <a:extLst>
            <a:ext uri="{FF2B5EF4-FFF2-40B4-BE49-F238E27FC236}">
              <a16:creationId xmlns="" xmlns:a16="http://schemas.microsoft.com/office/drawing/2014/main" id="{DF1E852C-3173-4143-8628-5A15EF455195}"/>
            </a:ext>
          </a:extLst>
        </xdr:cNvPr>
        <xdr:cNvSpPr>
          <a:spLocks noChangeShapeType="1"/>
        </xdr:cNvSpPr>
      </xdr:nvSpPr>
      <xdr:spPr bwMode="auto">
        <a:xfrm>
          <a:off x="1676400" y="4191000"/>
          <a:ext cx="8382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9</xdr:row>
      <xdr:rowOff>0</xdr:rowOff>
    </xdr:from>
    <xdr:to>
      <xdr:col>12</xdr:col>
      <xdr:colOff>0</xdr:colOff>
      <xdr:row>15</xdr:row>
      <xdr:rowOff>0</xdr:rowOff>
    </xdr:to>
    <xdr:sp macro="" textlink="">
      <xdr:nvSpPr>
        <xdr:cNvPr id="256414" name="Line 123">
          <a:extLst>
            <a:ext uri="{FF2B5EF4-FFF2-40B4-BE49-F238E27FC236}">
              <a16:creationId xmlns="" xmlns:a16="http://schemas.microsoft.com/office/drawing/2014/main" id="{1DF5531E-3718-46EF-9294-BBDB4417E45B}"/>
            </a:ext>
          </a:extLst>
        </xdr:cNvPr>
        <xdr:cNvSpPr>
          <a:spLocks noChangeShapeType="1"/>
        </xdr:cNvSpPr>
      </xdr:nvSpPr>
      <xdr:spPr bwMode="auto">
        <a:xfrm>
          <a:off x="2305050" y="2514600"/>
          <a:ext cx="209550" cy="16764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9</xdr:row>
      <xdr:rowOff>0</xdr:rowOff>
    </xdr:from>
    <xdr:to>
      <xdr:col>13</xdr:col>
      <xdr:colOff>0</xdr:colOff>
      <xdr:row>11</xdr:row>
      <xdr:rowOff>0</xdr:rowOff>
    </xdr:to>
    <xdr:sp macro="" textlink="">
      <xdr:nvSpPr>
        <xdr:cNvPr id="256415" name="Line 124">
          <a:extLst>
            <a:ext uri="{FF2B5EF4-FFF2-40B4-BE49-F238E27FC236}">
              <a16:creationId xmlns="" xmlns:a16="http://schemas.microsoft.com/office/drawing/2014/main" id="{13D474B4-174C-491E-B5F7-F792F8DF5C4E}"/>
            </a:ext>
          </a:extLst>
        </xdr:cNvPr>
        <xdr:cNvSpPr>
          <a:spLocks noChangeShapeType="1"/>
        </xdr:cNvSpPr>
      </xdr:nvSpPr>
      <xdr:spPr bwMode="auto">
        <a:xfrm flipH="1">
          <a:off x="2514600" y="2514600"/>
          <a:ext cx="209550" cy="5588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15</xdr:col>
      <xdr:colOff>0</xdr:colOff>
      <xdr:row>9</xdr:row>
      <xdr:rowOff>0</xdr:rowOff>
    </xdr:from>
    <xdr:to>
      <xdr:col>16</xdr:col>
      <xdr:colOff>0</xdr:colOff>
      <xdr:row>15</xdr:row>
      <xdr:rowOff>0</xdr:rowOff>
    </xdr:to>
    <xdr:grpSp>
      <xdr:nvGrpSpPr>
        <xdr:cNvPr id="256416" name="Group 125">
          <a:extLst>
            <a:ext uri="{FF2B5EF4-FFF2-40B4-BE49-F238E27FC236}">
              <a16:creationId xmlns="" xmlns:a16="http://schemas.microsoft.com/office/drawing/2014/main" id="{47D63985-FEFA-4A24-BEE1-8685E2D0E0D1}"/>
            </a:ext>
          </a:extLst>
        </xdr:cNvPr>
        <xdr:cNvGrpSpPr>
          <a:grpSpLocks/>
        </xdr:cNvGrpSpPr>
      </xdr:nvGrpSpPr>
      <xdr:grpSpPr bwMode="auto">
        <a:xfrm>
          <a:off x="3429000" y="2486025"/>
          <a:ext cx="228600" cy="1657350"/>
          <a:chOff x="450" y="130"/>
          <a:chExt cx="25" cy="156"/>
        </a:xfrm>
      </xdr:grpSpPr>
      <xdr:sp macro="" textlink="">
        <xdr:nvSpPr>
          <xdr:cNvPr id="256593" name="Line 126">
            <a:extLst>
              <a:ext uri="{FF2B5EF4-FFF2-40B4-BE49-F238E27FC236}">
                <a16:creationId xmlns="" xmlns:a16="http://schemas.microsoft.com/office/drawing/2014/main" id="{2A15051A-E560-4C53-BD68-104D81549278}"/>
              </a:ext>
            </a:extLst>
          </xdr:cNvPr>
          <xdr:cNvSpPr>
            <a:spLocks noChangeShapeType="1"/>
          </xdr:cNvSpPr>
        </xdr:nvSpPr>
        <xdr:spPr bwMode="auto">
          <a:xfrm>
            <a:off x="475" y="130"/>
            <a:ext cx="0" cy="156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56594" name="Line 127">
            <a:extLst>
              <a:ext uri="{FF2B5EF4-FFF2-40B4-BE49-F238E27FC236}">
                <a16:creationId xmlns="" xmlns:a16="http://schemas.microsoft.com/office/drawing/2014/main" id="{AC60B3AF-D06D-4E93-A770-78349C049FDA}"/>
              </a:ext>
            </a:extLst>
          </xdr:cNvPr>
          <xdr:cNvSpPr>
            <a:spLocks noChangeShapeType="1"/>
          </xdr:cNvSpPr>
        </xdr:nvSpPr>
        <xdr:spPr bwMode="auto">
          <a:xfrm>
            <a:off x="450" y="286"/>
            <a:ext cx="25" cy="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</xdr:grpSp>
    <xdr:clientData/>
  </xdr:twoCellAnchor>
  <xdr:twoCellAnchor>
    <xdr:from>
      <xdr:col>7</xdr:col>
      <xdr:colOff>0</xdr:colOff>
      <xdr:row>11</xdr:row>
      <xdr:rowOff>0</xdr:rowOff>
    </xdr:from>
    <xdr:to>
      <xdr:col>7</xdr:col>
      <xdr:colOff>0</xdr:colOff>
      <xdr:row>12</xdr:row>
      <xdr:rowOff>0</xdr:rowOff>
    </xdr:to>
    <xdr:sp macro="" textlink="">
      <xdr:nvSpPr>
        <xdr:cNvPr id="256417" name="Line 128">
          <a:extLst>
            <a:ext uri="{FF2B5EF4-FFF2-40B4-BE49-F238E27FC236}">
              <a16:creationId xmlns="" xmlns:a16="http://schemas.microsoft.com/office/drawing/2014/main" id="{D8520BF9-338F-4F4A-B3BE-1343C65A5E58}"/>
            </a:ext>
          </a:extLst>
        </xdr:cNvPr>
        <xdr:cNvSpPr>
          <a:spLocks noChangeShapeType="1"/>
        </xdr:cNvSpPr>
      </xdr:nvSpPr>
      <xdr:spPr bwMode="auto">
        <a:xfrm>
          <a:off x="1466850" y="3073400"/>
          <a:ext cx="0" cy="2794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13</xdr:col>
      <xdr:colOff>0</xdr:colOff>
      <xdr:row>11</xdr:row>
      <xdr:rowOff>0</xdr:rowOff>
    </xdr:from>
    <xdr:to>
      <xdr:col>13</xdr:col>
      <xdr:colOff>0</xdr:colOff>
      <xdr:row>12</xdr:row>
      <xdr:rowOff>0</xdr:rowOff>
    </xdr:to>
    <xdr:sp macro="" textlink="">
      <xdr:nvSpPr>
        <xdr:cNvPr id="256418" name="Line 129">
          <a:extLst>
            <a:ext uri="{FF2B5EF4-FFF2-40B4-BE49-F238E27FC236}">
              <a16:creationId xmlns="" xmlns:a16="http://schemas.microsoft.com/office/drawing/2014/main" id="{F497DCEC-E554-43B2-8CEE-D9301D042E7E}"/>
            </a:ext>
          </a:extLst>
        </xdr:cNvPr>
        <xdr:cNvSpPr>
          <a:spLocks noChangeShapeType="1"/>
        </xdr:cNvSpPr>
      </xdr:nvSpPr>
      <xdr:spPr bwMode="auto">
        <a:xfrm>
          <a:off x="2724150" y="3073400"/>
          <a:ext cx="0" cy="2794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16</xdr:row>
      <xdr:rowOff>0</xdr:rowOff>
    </xdr:from>
    <xdr:to>
      <xdr:col>12</xdr:col>
      <xdr:colOff>0</xdr:colOff>
      <xdr:row>17</xdr:row>
      <xdr:rowOff>0</xdr:rowOff>
    </xdr:to>
    <xdr:sp macro="" textlink="">
      <xdr:nvSpPr>
        <xdr:cNvPr id="256419" name="Line 130">
          <a:extLst>
            <a:ext uri="{FF2B5EF4-FFF2-40B4-BE49-F238E27FC236}">
              <a16:creationId xmlns="" xmlns:a16="http://schemas.microsoft.com/office/drawing/2014/main" id="{60BF82B4-637C-47E8-BE8F-C2AB0EF068CF}"/>
            </a:ext>
          </a:extLst>
        </xdr:cNvPr>
        <xdr:cNvSpPr>
          <a:spLocks noChangeShapeType="1"/>
        </xdr:cNvSpPr>
      </xdr:nvSpPr>
      <xdr:spPr bwMode="auto">
        <a:xfrm>
          <a:off x="2514600" y="4470400"/>
          <a:ext cx="0" cy="2794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7</xdr:row>
      <xdr:rowOff>0</xdr:rowOff>
    </xdr:from>
    <xdr:to>
      <xdr:col>7</xdr:col>
      <xdr:colOff>0</xdr:colOff>
      <xdr:row>8</xdr:row>
      <xdr:rowOff>0</xdr:rowOff>
    </xdr:to>
    <xdr:sp macro="" textlink="">
      <xdr:nvSpPr>
        <xdr:cNvPr id="256420" name="Line 132">
          <a:extLst>
            <a:ext uri="{FF2B5EF4-FFF2-40B4-BE49-F238E27FC236}">
              <a16:creationId xmlns="" xmlns:a16="http://schemas.microsoft.com/office/drawing/2014/main" id="{654326ED-53D0-44B9-AF19-D80FFE36A751}"/>
            </a:ext>
          </a:extLst>
        </xdr:cNvPr>
        <xdr:cNvSpPr>
          <a:spLocks noChangeShapeType="1"/>
        </xdr:cNvSpPr>
      </xdr:nvSpPr>
      <xdr:spPr bwMode="auto">
        <a:xfrm>
          <a:off x="1466850" y="1955800"/>
          <a:ext cx="0" cy="2794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7</xdr:row>
      <xdr:rowOff>0</xdr:rowOff>
    </xdr:from>
    <xdr:to>
      <xdr:col>13</xdr:col>
      <xdr:colOff>0</xdr:colOff>
      <xdr:row>7</xdr:row>
      <xdr:rowOff>0</xdr:rowOff>
    </xdr:to>
    <xdr:sp macro="" textlink="">
      <xdr:nvSpPr>
        <xdr:cNvPr id="256421" name="Line 133">
          <a:extLst>
            <a:ext uri="{FF2B5EF4-FFF2-40B4-BE49-F238E27FC236}">
              <a16:creationId xmlns="" xmlns:a16="http://schemas.microsoft.com/office/drawing/2014/main" id="{CFAF32FD-0050-439F-891D-46D79ECAC217}"/>
            </a:ext>
          </a:extLst>
        </xdr:cNvPr>
        <xdr:cNvSpPr>
          <a:spLocks noChangeShapeType="1"/>
        </xdr:cNvSpPr>
      </xdr:nvSpPr>
      <xdr:spPr bwMode="auto">
        <a:xfrm>
          <a:off x="1466850" y="1955800"/>
          <a:ext cx="12573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0</xdr:colOff>
      <xdr:row>7</xdr:row>
      <xdr:rowOff>0</xdr:rowOff>
    </xdr:from>
    <xdr:to>
      <xdr:col>9</xdr:col>
      <xdr:colOff>0</xdr:colOff>
      <xdr:row>8</xdr:row>
      <xdr:rowOff>0</xdr:rowOff>
    </xdr:to>
    <xdr:sp macro="" textlink="">
      <xdr:nvSpPr>
        <xdr:cNvPr id="256422" name="Line 134">
          <a:extLst>
            <a:ext uri="{FF2B5EF4-FFF2-40B4-BE49-F238E27FC236}">
              <a16:creationId xmlns="" xmlns:a16="http://schemas.microsoft.com/office/drawing/2014/main" id="{4CB2F692-9FC5-4498-A16C-F298A0322836}"/>
            </a:ext>
          </a:extLst>
        </xdr:cNvPr>
        <xdr:cNvSpPr>
          <a:spLocks noChangeShapeType="1"/>
        </xdr:cNvSpPr>
      </xdr:nvSpPr>
      <xdr:spPr bwMode="auto">
        <a:xfrm>
          <a:off x="1885950" y="1955800"/>
          <a:ext cx="0" cy="2794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7</xdr:row>
      <xdr:rowOff>0</xdr:rowOff>
    </xdr:from>
    <xdr:to>
      <xdr:col>11</xdr:col>
      <xdr:colOff>0</xdr:colOff>
      <xdr:row>8</xdr:row>
      <xdr:rowOff>0</xdr:rowOff>
    </xdr:to>
    <xdr:sp macro="" textlink="">
      <xdr:nvSpPr>
        <xdr:cNvPr id="256423" name="Line 135">
          <a:extLst>
            <a:ext uri="{FF2B5EF4-FFF2-40B4-BE49-F238E27FC236}">
              <a16:creationId xmlns="" xmlns:a16="http://schemas.microsoft.com/office/drawing/2014/main" id="{D31A6BD8-3D15-4D7C-9446-DD4240E76077}"/>
            </a:ext>
          </a:extLst>
        </xdr:cNvPr>
        <xdr:cNvSpPr>
          <a:spLocks noChangeShapeType="1"/>
        </xdr:cNvSpPr>
      </xdr:nvSpPr>
      <xdr:spPr bwMode="auto">
        <a:xfrm>
          <a:off x="2305050" y="1955800"/>
          <a:ext cx="0" cy="2794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13</xdr:col>
      <xdr:colOff>0</xdr:colOff>
      <xdr:row>7</xdr:row>
      <xdr:rowOff>0</xdr:rowOff>
    </xdr:from>
    <xdr:to>
      <xdr:col>13</xdr:col>
      <xdr:colOff>0</xdr:colOff>
      <xdr:row>8</xdr:row>
      <xdr:rowOff>0</xdr:rowOff>
    </xdr:to>
    <xdr:sp macro="" textlink="">
      <xdr:nvSpPr>
        <xdr:cNvPr id="256424" name="Line 136">
          <a:extLst>
            <a:ext uri="{FF2B5EF4-FFF2-40B4-BE49-F238E27FC236}">
              <a16:creationId xmlns="" xmlns:a16="http://schemas.microsoft.com/office/drawing/2014/main" id="{D7260B8C-5342-4D5C-B8FA-9B642268EAC6}"/>
            </a:ext>
          </a:extLst>
        </xdr:cNvPr>
        <xdr:cNvSpPr>
          <a:spLocks noChangeShapeType="1"/>
        </xdr:cNvSpPr>
      </xdr:nvSpPr>
      <xdr:spPr bwMode="auto">
        <a:xfrm>
          <a:off x="2724150" y="1955800"/>
          <a:ext cx="0" cy="2794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16</xdr:row>
      <xdr:rowOff>0</xdr:rowOff>
    </xdr:from>
    <xdr:to>
      <xdr:col>8</xdr:col>
      <xdr:colOff>0</xdr:colOff>
      <xdr:row>17</xdr:row>
      <xdr:rowOff>0</xdr:rowOff>
    </xdr:to>
    <xdr:sp macro="" textlink="">
      <xdr:nvSpPr>
        <xdr:cNvPr id="256425" name="Line 137">
          <a:extLst>
            <a:ext uri="{FF2B5EF4-FFF2-40B4-BE49-F238E27FC236}">
              <a16:creationId xmlns="" xmlns:a16="http://schemas.microsoft.com/office/drawing/2014/main" id="{8024D2CA-4BE4-4C45-A667-2089BCCDE159}"/>
            </a:ext>
          </a:extLst>
        </xdr:cNvPr>
        <xdr:cNvSpPr>
          <a:spLocks noChangeShapeType="1"/>
        </xdr:cNvSpPr>
      </xdr:nvSpPr>
      <xdr:spPr bwMode="auto">
        <a:xfrm>
          <a:off x="1676400" y="4470400"/>
          <a:ext cx="0" cy="2794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11</xdr:row>
      <xdr:rowOff>0</xdr:rowOff>
    </xdr:from>
    <xdr:to>
      <xdr:col>12</xdr:col>
      <xdr:colOff>0</xdr:colOff>
      <xdr:row>11</xdr:row>
      <xdr:rowOff>0</xdr:rowOff>
    </xdr:to>
    <xdr:sp macro="" textlink="">
      <xdr:nvSpPr>
        <xdr:cNvPr id="256426" name="Line 138">
          <a:extLst>
            <a:ext uri="{FF2B5EF4-FFF2-40B4-BE49-F238E27FC236}">
              <a16:creationId xmlns="" xmlns:a16="http://schemas.microsoft.com/office/drawing/2014/main" id="{321F1522-34DE-4CF6-9F89-950CDA1A4E04}"/>
            </a:ext>
          </a:extLst>
        </xdr:cNvPr>
        <xdr:cNvSpPr>
          <a:spLocks noChangeShapeType="1"/>
        </xdr:cNvSpPr>
      </xdr:nvSpPr>
      <xdr:spPr bwMode="auto">
        <a:xfrm>
          <a:off x="1676400" y="3073400"/>
          <a:ext cx="8382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12</xdr:row>
      <xdr:rowOff>0</xdr:rowOff>
    </xdr:from>
    <xdr:to>
      <xdr:col>8</xdr:col>
      <xdr:colOff>0</xdr:colOff>
      <xdr:row>12</xdr:row>
      <xdr:rowOff>0</xdr:rowOff>
    </xdr:to>
    <xdr:sp macro="" textlink="">
      <xdr:nvSpPr>
        <xdr:cNvPr id="256427" name="Line 139">
          <a:extLst>
            <a:ext uri="{FF2B5EF4-FFF2-40B4-BE49-F238E27FC236}">
              <a16:creationId xmlns="" xmlns:a16="http://schemas.microsoft.com/office/drawing/2014/main" id="{5ADB3DC0-FF17-478F-B9B4-F33993851904}"/>
            </a:ext>
          </a:extLst>
        </xdr:cNvPr>
        <xdr:cNvSpPr>
          <a:spLocks noChangeShapeType="1"/>
        </xdr:cNvSpPr>
      </xdr:nvSpPr>
      <xdr:spPr bwMode="auto">
        <a:xfrm>
          <a:off x="1466850" y="3352800"/>
          <a:ext cx="2095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177800</xdr:colOff>
      <xdr:row>12</xdr:row>
      <xdr:rowOff>0</xdr:rowOff>
    </xdr:from>
    <xdr:to>
      <xdr:col>11</xdr:col>
      <xdr:colOff>76200</xdr:colOff>
      <xdr:row>12</xdr:row>
      <xdr:rowOff>0</xdr:rowOff>
    </xdr:to>
    <xdr:sp macro="" textlink="">
      <xdr:nvSpPr>
        <xdr:cNvPr id="256428" name="Line 140">
          <a:extLst>
            <a:ext uri="{FF2B5EF4-FFF2-40B4-BE49-F238E27FC236}">
              <a16:creationId xmlns="" xmlns:a16="http://schemas.microsoft.com/office/drawing/2014/main" id="{EBD45AEC-B2BB-4F1B-80DE-D0AC65BD28E3}"/>
            </a:ext>
          </a:extLst>
        </xdr:cNvPr>
        <xdr:cNvSpPr>
          <a:spLocks noChangeShapeType="1"/>
        </xdr:cNvSpPr>
      </xdr:nvSpPr>
      <xdr:spPr bwMode="auto">
        <a:xfrm>
          <a:off x="1854200" y="3352800"/>
          <a:ext cx="527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11</xdr:row>
      <xdr:rowOff>0</xdr:rowOff>
    </xdr:from>
    <xdr:to>
      <xdr:col>12</xdr:col>
      <xdr:colOff>0</xdr:colOff>
      <xdr:row>12</xdr:row>
      <xdr:rowOff>0</xdr:rowOff>
    </xdr:to>
    <xdr:sp macro="" textlink="">
      <xdr:nvSpPr>
        <xdr:cNvPr id="256429" name="Line 141">
          <a:extLst>
            <a:ext uri="{FF2B5EF4-FFF2-40B4-BE49-F238E27FC236}">
              <a16:creationId xmlns="" xmlns:a16="http://schemas.microsoft.com/office/drawing/2014/main" id="{1C38974B-6C83-458D-A402-686DC23412A6}"/>
            </a:ext>
          </a:extLst>
        </xdr:cNvPr>
        <xdr:cNvSpPr>
          <a:spLocks noChangeShapeType="1"/>
        </xdr:cNvSpPr>
      </xdr:nvSpPr>
      <xdr:spPr bwMode="auto">
        <a:xfrm>
          <a:off x="2514600" y="3073400"/>
          <a:ext cx="0" cy="2794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11</xdr:row>
      <xdr:rowOff>0</xdr:rowOff>
    </xdr:from>
    <xdr:to>
      <xdr:col>8</xdr:col>
      <xdr:colOff>0</xdr:colOff>
      <xdr:row>12</xdr:row>
      <xdr:rowOff>0</xdr:rowOff>
    </xdr:to>
    <xdr:sp macro="" textlink="">
      <xdr:nvSpPr>
        <xdr:cNvPr id="256430" name="Line 142">
          <a:extLst>
            <a:ext uri="{FF2B5EF4-FFF2-40B4-BE49-F238E27FC236}">
              <a16:creationId xmlns="" xmlns:a16="http://schemas.microsoft.com/office/drawing/2014/main" id="{E258F1B8-C9CD-4F07-866D-C7F534DEDECD}"/>
            </a:ext>
          </a:extLst>
        </xdr:cNvPr>
        <xdr:cNvSpPr>
          <a:spLocks noChangeShapeType="1"/>
        </xdr:cNvSpPr>
      </xdr:nvSpPr>
      <xdr:spPr bwMode="auto">
        <a:xfrm>
          <a:off x="1676400" y="3073400"/>
          <a:ext cx="0" cy="2794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0</xdr:rowOff>
    </xdr:from>
    <xdr:to>
      <xdr:col>6</xdr:col>
      <xdr:colOff>0</xdr:colOff>
      <xdr:row>11</xdr:row>
      <xdr:rowOff>0</xdr:rowOff>
    </xdr:to>
    <xdr:grpSp>
      <xdr:nvGrpSpPr>
        <xdr:cNvPr id="256431" name="Group 143">
          <a:extLst>
            <a:ext uri="{FF2B5EF4-FFF2-40B4-BE49-F238E27FC236}">
              <a16:creationId xmlns="" xmlns:a16="http://schemas.microsoft.com/office/drawing/2014/main" id="{E9537D02-A84A-44D1-ACD2-EDE0E019995C}"/>
            </a:ext>
          </a:extLst>
        </xdr:cNvPr>
        <xdr:cNvGrpSpPr>
          <a:grpSpLocks/>
        </xdr:cNvGrpSpPr>
      </xdr:nvGrpSpPr>
      <xdr:grpSpPr bwMode="auto">
        <a:xfrm flipH="1">
          <a:off x="1143000" y="2486025"/>
          <a:ext cx="228600" cy="552450"/>
          <a:chOff x="450" y="130"/>
          <a:chExt cx="25" cy="156"/>
        </a:xfrm>
      </xdr:grpSpPr>
      <xdr:sp macro="" textlink="">
        <xdr:nvSpPr>
          <xdr:cNvPr id="256591" name="Line 144">
            <a:extLst>
              <a:ext uri="{FF2B5EF4-FFF2-40B4-BE49-F238E27FC236}">
                <a16:creationId xmlns="" xmlns:a16="http://schemas.microsoft.com/office/drawing/2014/main" id="{BF9F9E48-7272-42CC-85EE-51213757E5FC}"/>
              </a:ext>
            </a:extLst>
          </xdr:cNvPr>
          <xdr:cNvSpPr>
            <a:spLocks noChangeShapeType="1"/>
          </xdr:cNvSpPr>
        </xdr:nvSpPr>
        <xdr:spPr bwMode="auto">
          <a:xfrm>
            <a:off x="475" y="130"/>
            <a:ext cx="0" cy="156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56592" name="Line 145">
            <a:extLst>
              <a:ext uri="{FF2B5EF4-FFF2-40B4-BE49-F238E27FC236}">
                <a16:creationId xmlns="" xmlns:a16="http://schemas.microsoft.com/office/drawing/2014/main" id="{21D027DC-0C8F-4C91-83C8-AFAEF057A6B5}"/>
              </a:ext>
            </a:extLst>
          </xdr:cNvPr>
          <xdr:cNvSpPr>
            <a:spLocks noChangeShapeType="1"/>
          </xdr:cNvSpPr>
        </xdr:nvSpPr>
        <xdr:spPr bwMode="auto">
          <a:xfrm>
            <a:off x="450" y="286"/>
            <a:ext cx="25" cy="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</xdr:grpSp>
    <xdr:clientData/>
  </xdr:twoCellAnchor>
  <xdr:twoCellAnchor>
    <xdr:from>
      <xdr:col>11</xdr:col>
      <xdr:colOff>69850</xdr:colOff>
      <xdr:row>11</xdr:row>
      <xdr:rowOff>0</xdr:rowOff>
    </xdr:from>
    <xdr:to>
      <xdr:col>11</xdr:col>
      <xdr:colOff>69850</xdr:colOff>
      <xdr:row>12</xdr:row>
      <xdr:rowOff>0</xdr:rowOff>
    </xdr:to>
    <xdr:sp macro="" textlink="">
      <xdr:nvSpPr>
        <xdr:cNvPr id="256432" name="Line 146">
          <a:extLst>
            <a:ext uri="{FF2B5EF4-FFF2-40B4-BE49-F238E27FC236}">
              <a16:creationId xmlns="" xmlns:a16="http://schemas.microsoft.com/office/drawing/2014/main" id="{CD1ACB1D-1FC3-4DA1-AC8C-E2CFA2036A2A}"/>
            </a:ext>
          </a:extLst>
        </xdr:cNvPr>
        <xdr:cNvSpPr>
          <a:spLocks noChangeShapeType="1"/>
        </xdr:cNvSpPr>
      </xdr:nvSpPr>
      <xdr:spPr bwMode="auto">
        <a:xfrm>
          <a:off x="2374900" y="3073400"/>
          <a:ext cx="0" cy="2794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152400</xdr:colOff>
      <xdr:row>11</xdr:row>
      <xdr:rowOff>0</xdr:rowOff>
    </xdr:from>
    <xdr:to>
      <xdr:col>8</xdr:col>
      <xdr:colOff>152400</xdr:colOff>
      <xdr:row>12</xdr:row>
      <xdr:rowOff>0</xdr:rowOff>
    </xdr:to>
    <xdr:sp macro="" textlink="">
      <xdr:nvSpPr>
        <xdr:cNvPr id="256433" name="Line 147">
          <a:extLst>
            <a:ext uri="{FF2B5EF4-FFF2-40B4-BE49-F238E27FC236}">
              <a16:creationId xmlns="" xmlns:a16="http://schemas.microsoft.com/office/drawing/2014/main" id="{7A03052D-5F5F-4E80-926A-C57B48999BD5}"/>
            </a:ext>
          </a:extLst>
        </xdr:cNvPr>
        <xdr:cNvSpPr>
          <a:spLocks noChangeShapeType="1"/>
        </xdr:cNvSpPr>
      </xdr:nvSpPr>
      <xdr:spPr bwMode="auto">
        <a:xfrm>
          <a:off x="1828800" y="3073400"/>
          <a:ext cx="0" cy="2794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12</xdr:row>
      <xdr:rowOff>0</xdr:rowOff>
    </xdr:from>
    <xdr:to>
      <xdr:col>8</xdr:col>
      <xdr:colOff>133350</xdr:colOff>
      <xdr:row>12</xdr:row>
      <xdr:rowOff>0</xdr:rowOff>
    </xdr:to>
    <xdr:sp macro="" textlink="">
      <xdr:nvSpPr>
        <xdr:cNvPr id="256434" name="Line 148">
          <a:extLst>
            <a:ext uri="{FF2B5EF4-FFF2-40B4-BE49-F238E27FC236}">
              <a16:creationId xmlns="" xmlns:a16="http://schemas.microsoft.com/office/drawing/2014/main" id="{EBC8A262-D4A1-4A65-8B23-2B5131EC3CE1}"/>
            </a:ext>
          </a:extLst>
        </xdr:cNvPr>
        <xdr:cNvSpPr>
          <a:spLocks noChangeShapeType="1"/>
        </xdr:cNvSpPr>
      </xdr:nvSpPr>
      <xdr:spPr bwMode="auto">
        <a:xfrm>
          <a:off x="1676400" y="3352800"/>
          <a:ext cx="1333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57150</xdr:colOff>
      <xdr:row>12</xdr:row>
      <xdr:rowOff>0</xdr:rowOff>
    </xdr:from>
    <xdr:to>
      <xdr:col>12</xdr:col>
      <xdr:colOff>0</xdr:colOff>
      <xdr:row>12</xdr:row>
      <xdr:rowOff>0</xdr:rowOff>
    </xdr:to>
    <xdr:sp macro="" textlink="">
      <xdr:nvSpPr>
        <xdr:cNvPr id="256435" name="Line 149">
          <a:extLst>
            <a:ext uri="{FF2B5EF4-FFF2-40B4-BE49-F238E27FC236}">
              <a16:creationId xmlns="" xmlns:a16="http://schemas.microsoft.com/office/drawing/2014/main" id="{2264F743-F983-4969-9148-7267E820737E}"/>
            </a:ext>
          </a:extLst>
        </xdr:cNvPr>
        <xdr:cNvSpPr>
          <a:spLocks noChangeShapeType="1"/>
        </xdr:cNvSpPr>
      </xdr:nvSpPr>
      <xdr:spPr bwMode="auto">
        <a:xfrm>
          <a:off x="2362200" y="3352800"/>
          <a:ext cx="1524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82550</xdr:colOff>
      <xdr:row>10</xdr:row>
      <xdr:rowOff>0</xdr:rowOff>
    </xdr:from>
    <xdr:to>
      <xdr:col>12</xdr:col>
      <xdr:colOff>107950</xdr:colOff>
      <xdr:row>10</xdr:row>
      <xdr:rowOff>0</xdr:rowOff>
    </xdr:to>
    <xdr:sp macro="" textlink="">
      <xdr:nvSpPr>
        <xdr:cNvPr id="256436" name="Line 150">
          <a:extLst>
            <a:ext uri="{FF2B5EF4-FFF2-40B4-BE49-F238E27FC236}">
              <a16:creationId xmlns="" xmlns:a16="http://schemas.microsoft.com/office/drawing/2014/main" id="{AFB875DC-D558-458A-9F56-EFF6A4EBA52F}"/>
            </a:ext>
          </a:extLst>
        </xdr:cNvPr>
        <xdr:cNvSpPr>
          <a:spLocks noChangeShapeType="1"/>
        </xdr:cNvSpPr>
      </xdr:nvSpPr>
      <xdr:spPr bwMode="auto">
        <a:xfrm>
          <a:off x="1549400" y="2794000"/>
          <a:ext cx="10731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14</xdr:col>
      <xdr:colOff>0</xdr:colOff>
      <xdr:row>9</xdr:row>
      <xdr:rowOff>0</xdr:rowOff>
    </xdr:from>
    <xdr:to>
      <xdr:col>14</xdr:col>
      <xdr:colOff>0</xdr:colOff>
      <xdr:row>10</xdr:row>
      <xdr:rowOff>0</xdr:rowOff>
    </xdr:to>
    <xdr:sp macro="" textlink="">
      <xdr:nvSpPr>
        <xdr:cNvPr id="256437" name="Line 151">
          <a:extLst>
            <a:ext uri="{FF2B5EF4-FFF2-40B4-BE49-F238E27FC236}">
              <a16:creationId xmlns="" xmlns:a16="http://schemas.microsoft.com/office/drawing/2014/main" id="{2671392F-32B5-465C-AC99-E81814C6415C}"/>
            </a:ext>
          </a:extLst>
        </xdr:cNvPr>
        <xdr:cNvSpPr>
          <a:spLocks noChangeShapeType="1"/>
        </xdr:cNvSpPr>
      </xdr:nvSpPr>
      <xdr:spPr bwMode="auto">
        <a:xfrm>
          <a:off x="2933700" y="2514600"/>
          <a:ext cx="0" cy="2794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14</xdr:col>
      <xdr:colOff>0</xdr:colOff>
      <xdr:row>10</xdr:row>
      <xdr:rowOff>0</xdr:rowOff>
    </xdr:from>
    <xdr:to>
      <xdr:col>14</xdr:col>
      <xdr:colOff>0</xdr:colOff>
      <xdr:row>11</xdr:row>
      <xdr:rowOff>0</xdr:rowOff>
    </xdr:to>
    <xdr:sp macro="" textlink="">
      <xdr:nvSpPr>
        <xdr:cNvPr id="256438" name="Line 152">
          <a:extLst>
            <a:ext uri="{FF2B5EF4-FFF2-40B4-BE49-F238E27FC236}">
              <a16:creationId xmlns="" xmlns:a16="http://schemas.microsoft.com/office/drawing/2014/main" id="{9E86F79A-0C23-41F5-8FF8-C8EAB2A4294B}"/>
            </a:ext>
          </a:extLst>
        </xdr:cNvPr>
        <xdr:cNvSpPr>
          <a:spLocks noChangeShapeType="1"/>
        </xdr:cNvSpPr>
      </xdr:nvSpPr>
      <xdr:spPr bwMode="auto">
        <a:xfrm>
          <a:off x="2933700" y="2794000"/>
          <a:ext cx="0" cy="2794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13</xdr:col>
      <xdr:colOff>0</xdr:colOff>
      <xdr:row>11</xdr:row>
      <xdr:rowOff>0</xdr:rowOff>
    </xdr:from>
    <xdr:to>
      <xdr:col>14</xdr:col>
      <xdr:colOff>0</xdr:colOff>
      <xdr:row>11</xdr:row>
      <xdr:rowOff>0</xdr:rowOff>
    </xdr:to>
    <xdr:sp macro="" textlink="">
      <xdr:nvSpPr>
        <xdr:cNvPr id="256439" name="Line 153">
          <a:extLst>
            <a:ext uri="{FF2B5EF4-FFF2-40B4-BE49-F238E27FC236}">
              <a16:creationId xmlns="" xmlns:a16="http://schemas.microsoft.com/office/drawing/2014/main" id="{EEAAEA67-FA78-4DAD-8BE2-7805D1457B04}"/>
            </a:ext>
          </a:extLst>
        </xdr:cNvPr>
        <xdr:cNvSpPr>
          <a:spLocks noChangeShapeType="1"/>
        </xdr:cNvSpPr>
      </xdr:nvSpPr>
      <xdr:spPr bwMode="auto">
        <a:xfrm>
          <a:off x="2724150" y="3073400"/>
          <a:ext cx="2095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13</xdr:col>
      <xdr:colOff>0</xdr:colOff>
      <xdr:row>10</xdr:row>
      <xdr:rowOff>0</xdr:rowOff>
    </xdr:from>
    <xdr:to>
      <xdr:col>14</xdr:col>
      <xdr:colOff>0</xdr:colOff>
      <xdr:row>10</xdr:row>
      <xdr:rowOff>0</xdr:rowOff>
    </xdr:to>
    <xdr:sp macro="" textlink="">
      <xdr:nvSpPr>
        <xdr:cNvPr id="256440" name="Line 154">
          <a:extLst>
            <a:ext uri="{FF2B5EF4-FFF2-40B4-BE49-F238E27FC236}">
              <a16:creationId xmlns="" xmlns:a16="http://schemas.microsoft.com/office/drawing/2014/main" id="{A7085021-75F1-447D-AC34-AB0E87724BEB}"/>
            </a:ext>
          </a:extLst>
        </xdr:cNvPr>
        <xdr:cNvSpPr>
          <a:spLocks noChangeShapeType="1"/>
        </xdr:cNvSpPr>
      </xdr:nvSpPr>
      <xdr:spPr bwMode="auto">
        <a:xfrm>
          <a:off x="2724150" y="2794000"/>
          <a:ext cx="2095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12</xdr:row>
      <xdr:rowOff>0</xdr:rowOff>
    </xdr:from>
    <xdr:to>
      <xdr:col>13</xdr:col>
      <xdr:colOff>0</xdr:colOff>
      <xdr:row>12</xdr:row>
      <xdr:rowOff>0</xdr:rowOff>
    </xdr:to>
    <xdr:sp macro="" textlink="">
      <xdr:nvSpPr>
        <xdr:cNvPr id="256441" name="Line 155">
          <a:extLst>
            <a:ext uri="{FF2B5EF4-FFF2-40B4-BE49-F238E27FC236}">
              <a16:creationId xmlns="" xmlns:a16="http://schemas.microsoft.com/office/drawing/2014/main" id="{9DD3C3CF-2AA5-4E72-871F-780A98254266}"/>
            </a:ext>
          </a:extLst>
        </xdr:cNvPr>
        <xdr:cNvSpPr>
          <a:spLocks noChangeShapeType="1"/>
        </xdr:cNvSpPr>
      </xdr:nvSpPr>
      <xdr:spPr bwMode="auto">
        <a:xfrm>
          <a:off x="2514600" y="3352800"/>
          <a:ext cx="2095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9</xdr:row>
      <xdr:rowOff>0</xdr:rowOff>
    </xdr:from>
    <xdr:to>
      <xdr:col>17</xdr:col>
      <xdr:colOff>0</xdr:colOff>
      <xdr:row>9</xdr:row>
      <xdr:rowOff>0</xdr:rowOff>
    </xdr:to>
    <xdr:sp macro="" textlink="">
      <xdr:nvSpPr>
        <xdr:cNvPr id="256442" name="Line 156">
          <a:extLst>
            <a:ext uri="{FF2B5EF4-FFF2-40B4-BE49-F238E27FC236}">
              <a16:creationId xmlns="" xmlns:a16="http://schemas.microsoft.com/office/drawing/2014/main" id="{20C69E2C-2A54-4DFA-85C0-5C55280E91E0}"/>
            </a:ext>
          </a:extLst>
        </xdr:cNvPr>
        <xdr:cNvSpPr>
          <a:spLocks noChangeShapeType="1"/>
        </xdr:cNvSpPr>
      </xdr:nvSpPr>
      <xdr:spPr bwMode="auto">
        <a:xfrm>
          <a:off x="628650" y="2514600"/>
          <a:ext cx="29337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</xdr:row>
      <xdr:rowOff>0</xdr:rowOff>
    </xdr:from>
    <xdr:to>
      <xdr:col>8</xdr:col>
      <xdr:colOff>0</xdr:colOff>
      <xdr:row>11</xdr:row>
      <xdr:rowOff>0</xdr:rowOff>
    </xdr:to>
    <xdr:sp macro="" textlink="">
      <xdr:nvSpPr>
        <xdr:cNvPr id="256443" name="Line 157">
          <a:extLst>
            <a:ext uri="{FF2B5EF4-FFF2-40B4-BE49-F238E27FC236}">
              <a16:creationId xmlns="" xmlns:a16="http://schemas.microsoft.com/office/drawing/2014/main" id="{F85D3530-1081-4F4C-87C1-8B716D04D60A}"/>
            </a:ext>
          </a:extLst>
        </xdr:cNvPr>
        <xdr:cNvSpPr>
          <a:spLocks noChangeShapeType="1"/>
        </xdr:cNvSpPr>
      </xdr:nvSpPr>
      <xdr:spPr bwMode="auto">
        <a:xfrm>
          <a:off x="1466850" y="2514600"/>
          <a:ext cx="209550" cy="5588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15</xdr:row>
      <xdr:rowOff>0</xdr:rowOff>
    </xdr:from>
    <xdr:to>
      <xdr:col>9</xdr:col>
      <xdr:colOff>0</xdr:colOff>
      <xdr:row>15</xdr:row>
      <xdr:rowOff>0</xdr:rowOff>
    </xdr:to>
    <xdr:sp macro="" textlink="">
      <xdr:nvSpPr>
        <xdr:cNvPr id="256444" name="Line 158">
          <a:extLst>
            <a:ext uri="{FF2B5EF4-FFF2-40B4-BE49-F238E27FC236}">
              <a16:creationId xmlns="" xmlns:a16="http://schemas.microsoft.com/office/drawing/2014/main" id="{77EF75CD-AF08-47E3-9312-44C1CCAC9538}"/>
            </a:ext>
          </a:extLst>
        </xdr:cNvPr>
        <xdr:cNvSpPr>
          <a:spLocks noChangeShapeType="1"/>
        </xdr:cNvSpPr>
      </xdr:nvSpPr>
      <xdr:spPr bwMode="auto">
        <a:xfrm>
          <a:off x="1676400" y="4191000"/>
          <a:ext cx="2095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9</xdr:row>
      <xdr:rowOff>0</xdr:rowOff>
    </xdr:from>
    <xdr:to>
      <xdr:col>9</xdr:col>
      <xdr:colOff>0</xdr:colOff>
      <xdr:row>15</xdr:row>
      <xdr:rowOff>0</xdr:rowOff>
    </xdr:to>
    <xdr:sp macro="" textlink="">
      <xdr:nvSpPr>
        <xdr:cNvPr id="256445" name="Line 159">
          <a:extLst>
            <a:ext uri="{FF2B5EF4-FFF2-40B4-BE49-F238E27FC236}">
              <a16:creationId xmlns="" xmlns:a16="http://schemas.microsoft.com/office/drawing/2014/main" id="{CB16857E-F2AF-4574-9155-B3ECCC5208D1}"/>
            </a:ext>
          </a:extLst>
        </xdr:cNvPr>
        <xdr:cNvSpPr>
          <a:spLocks noChangeShapeType="1"/>
        </xdr:cNvSpPr>
      </xdr:nvSpPr>
      <xdr:spPr bwMode="auto">
        <a:xfrm flipH="1">
          <a:off x="1676400" y="2514600"/>
          <a:ext cx="209550" cy="16764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15</xdr:row>
      <xdr:rowOff>0</xdr:rowOff>
    </xdr:from>
    <xdr:to>
      <xdr:col>12</xdr:col>
      <xdr:colOff>0</xdr:colOff>
      <xdr:row>15</xdr:row>
      <xdr:rowOff>0</xdr:rowOff>
    </xdr:to>
    <xdr:sp macro="" textlink="">
      <xdr:nvSpPr>
        <xdr:cNvPr id="256446" name="Line 160">
          <a:extLst>
            <a:ext uri="{FF2B5EF4-FFF2-40B4-BE49-F238E27FC236}">
              <a16:creationId xmlns="" xmlns:a16="http://schemas.microsoft.com/office/drawing/2014/main" id="{5E1D07EF-C3F3-4AFF-8FAC-38ED118F4478}"/>
            </a:ext>
          </a:extLst>
        </xdr:cNvPr>
        <xdr:cNvSpPr>
          <a:spLocks noChangeShapeType="1"/>
        </xdr:cNvSpPr>
      </xdr:nvSpPr>
      <xdr:spPr bwMode="auto">
        <a:xfrm>
          <a:off x="1676400" y="4191000"/>
          <a:ext cx="8382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9</xdr:row>
      <xdr:rowOff>0</xdr:rowOff>
    </xdr:from>
    <xdr:to>
      <xdr:col>12</xdr:col>
      <xdr:colOff>0</xdr:colOff>
      <xdr:row>15</xdr:row>
      <xdr:rowOff>0</xdr:rowOff>
    </xdr:to>
    <xdr:sp macro="" textlink="">
      <xdr:nvSpPr>
        <xdr:cNvPr id="256447" name="Line 161">
          <a:extLst>
            <a:ext uri="{FF2B5EF4-FFF2-40B4-BE49-F238E27FC236}">
              <a16:creationId xmlns="" xmlns:a16="http://schemas.microsoft.com/office/drawing/2014/main" id="{6239F7C8-9E33-4EC5-B678-5AB699B00A39}"/>
            </a:ext>
          </a:extLst>
        </xdr:cNvPr>
        <xdr:cNvSpPr>
          <a:spLocks noChangeShapeType="1"/>
        </xdr:cNvSpPr>
      </xdr:nvSpPr>
      <xdr:spPr bwMode="auto">
        <a:xfrm>
          <a:off x="2305050" y="2514600"/>
          <a:ext cx="209550" cy="16764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9</xdr:row>
      <xdr:rowOff>0</xdr:rowOff>
    </xdr:from>
    <xdr:to>
      <xdr:col>13</xdr:col>
      <xdr:colOff>0</xdr:colOff>
      <xdr:row>11</xdr:row>
      <xdr:rowOff>0</xdr:rowOff>
    </xdr:to>
    <xdr:sp macro="" textlink="">
      <xdr:nvSpPr>
        <xdr:cNvPr id="256448" name="Line 162">
          <a:extLst>
            <a:ext uri="{FF2B5EF4-FFF2-40B4-BE49-F238E27FC236}">
              <a16:creationId xmlns="" xmlns:a16="http://schemas.microsoft.com/office/drawing/2014/main" id="{1280849F-C4CB-4799-A1C8-E6AEE0B10979}"/>
            </a:ext>
          </a:extLst>
        </xdr:cNvPr>
        <xdr:cNvSpPr>
          <a:spLocks noChangeShapeType="1"/>
        </xdr:cNvSpPr>
      </xdr:nvSpPr>
      <xdr:spPr bwMode="auto">
        <a:xfrm flipH="1">
          <a:off x="2514600" y="2514600"/>
          <a:ext cx="209550" cy="5588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15</xdr:col>
      <xdr:colOff>0</xdr:colOff>
      <xdr:row>9</xdr:row>
      <xdr:rowOff>0</xdr:rowOff>
    </xdr:from>
    <xdr:to>
      <xdr:col>16</xdr:col>
      <xdr:colOff>0</xdr:colOff>
      <xdr:row>15</xdr:row>
      <xdr:rowOff>0</xdr:rowOff>
    </xdr:to>
    <xdr:grpSp>
      <xdr:nvGrpSpPr>
        <xdr:cNvPr id="256449" name="Group 163">
          <a:extLst>
            <a:ext uri="{FF2B5EF4-FFF2-40B4-BE49-F238E27FC236}">
              <a16:creationId xmlns="" xmlns:a16="http://schemas.microsoft.com/office/drawing/2014/main" id="{BD3D46C0-7206-4159-9306-98AC525C6ACF}"/>
            </a:ext>
          </a:extLst>
        </xdr:cNvPr>
        <xdr:cNvGrpSpPr>
          <a:grpSpLocks/>
        </xdr:cNvGrpSpPr>
      </xdr:nvGrpSpPr>
      <xdr:grpSpPr bwMode="auto">
        <a:xfrm>
          <a:off x="3429000" y="2486025"/>
          <a:ext cx="228600" cy="1657350"/>
          <a:chOff x="450" y="130"/>
          <a:chExt cx="25" cy="156"/>
        </a:xfrm>
      </xdr:grpSpPr>
      <xdr:sp macro="" textlink="">
        <xdr:nvSpPr>
          <xdr:cNvPr id="256589" name="Line 164">
            <a:extLst>
              <a:ext uri="{FF2B5EF4-FFF2-40B4-BE49-F238E27FC236}">
                <a16:creationId xmlns="" xmlns:a16="http://schemas.microsoft.com/office/drawing/2014/main" id="{23EDB986-F986-43AD-A339-D38DCA5969CF}"/>
              </a:ext>
            </a:extLst>
          </xdr:cNvPr>
          <xdr:cNvSpPr>
            <a:spLocks noChangeShapeType="1"/>
          </xdr:cNvSpPr>
        </xdr:nvSpPr>
        <xdr:spPr bwMode="auto">
          <a:xfrm>
            <a:off x="475" y="130"/>
            <a:ext cx="0" cy="156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56590" name="Line 165">
            <a:extLst>
              <a:ext uri="{FF2B5EF4-FFF2-40B4-BE49-F238E27FC236}">
                <a16:creationId xmlns="" xmlns:a16="http://schemas.microsoft.com/office/drawing/2014/main" id="{1F99E1DD-91CD-4C09-A44E-E8D204D000A3}"/>
              </a:ext>
            </a:extLst>
          </xdr:cNvPr>
          <xdr:cNvSpPr>
            <a:spLocks noChangeShapeType="1"/>
          </xdr:cNvSpPr>
        </xdr:nvSpPr>
        <xdr:spPr bwMode="auto">
          <a:xfrm>
            <a:off x="450" y="286"/>
            <a:ext cx="25" cy="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</xdr:grpSp>
    <xdr:clientData/>
  </xdr:twoCellAnchor>
  <xdr:twoCellAnchor>
    <xdr:from>
      <xdr:col>7</xdr:col>
      <xdr:colOff>0</xdr:colOff>
      <xdr:row>11</xdr:row>
      <xdr:rowOff>0</xdr:rowOff>
    </xdr:from>
    <xdr:to>
      <xdr:col>7</xdr:col>
      <xdr:colOff>0</xdr:colOff>
      <xdr:row>12</xdr:row>
      <xdr:rowOff>0</xdr:rowOff>
    </xdr:to>
    <xdr:sp macro="" textlink="">
      <xdr:nvSpPr>
        <xdr:cNvPr id="256450" name="Line 166">
          <a:extLst>
            <a:ext uri="{FF2B5EF4-FFF2-40B4-BE49-F238E27FC236}">
              <a16:creationId xmlns="" xmlns:a16="http://schemas.microsoft.com/office/drawing/2014/main" id="{AF254D84-0F0A-4AAE-B335-DB4567290306}"/>
            </a:ext>
          </a:extLst>
        </xdr:cNvPr>
        <xdr:cNvSpPr>
          <a:spLocks noChangeShapeType="1"/>
        </xdr:cNvSpPr>
      </xdr:nvSpPr>
      <xdr:spPr bwMode="auto">
        <a:xfrm>
          <a:off x="1466850" y="3073400"/>
          <a:ext cx="0" cy="2794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13</xdr:col>
      <xdr:colOff>0</xdr:colOff>
      <xdr:row>11</xdr:row>
      <xdr:rowOff>0</xdr:rowOff>
    </xdr:from>
    <xdr:to>
      <xdr:col>13</xdr:col>
      <xdr:colOff>0</xdr:colOff>
      <xdr:row>12</xdr:row>
      <xdr:rowOff>0</xdr:rowOff>
    </xdr:to>
    <xdr:sp macro="" textlink="">
      <xdr:nvSpPr>
        <xdr:cNvPr id="256451" name="Line 167">
          <a:extLst>
            <a:ext uri="{FF2B5EF4-FFF2-40B4-BE49-F238E27FC236}">
              <a16:creationId xmlns="" xmlns:a16="http://schemas.microsoft.com/office/drawing/2014/main" id="{83242255-9028-4390-B436-E89EF6D333BB}"/>
            </a:ext>
          </a:extLst>
        </xdr:cNvPr>
        <xdr:cNvSpPr>
          <a:spLocks noChangeShapeType="1"/>
        </xdr:cNvSpPr>
      </xdr:nvSpPr>
      <xdr:spPr bwMode="auto">
        <a:xfrm>
          <a:off x="2724150" y="3073400"/>
          <a:ext cx="0" cy="2794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16</xdr:row>
      <xdr:rowOff>0</xdr:rowOff>
    </xdr:from>
    <xdr:to>
      <xdr:col>12</xdr:col>
      <xdr:colOff>0</xdr:colOff>
      <xdr:row>17</xdr:row>
      <xdr:rowOff>0</xdr:rowOff>
    </xdr:to>
    <xdr:sp macro="" textlink="">
      <xdr:nvSpPr>
        <xdr:cNvPr id="256452" name="Line 168">
          <a:extLst>
            <a:ext uri="{FF2B5EF4-FFF2-40B4-BE49-F238E27FC236}">
              <a16:creationId xmlns="" xmlns:a16="http://schemas.microsoft.com/office/drawing/2014/main" id="{0A9A5F5F-3BA7-404E-B6F2-C486F8EAEFEC}"/>
            </a:ext>
          </a:extLst>
        </xdr:cNvPr>
        <xdr:cNvSpPr>
          <a:spLocks noChangeShapeType="1"/>
        </xdr:cNvSpPr>
      </xdr:nvSpPr>
      <xdr:spPr bwMode="auto">
        <a:xfrm>
          <a:off x="2514600" y="4470400"/>
          <a:ext cx="0" cy="2794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7</xdr:row>
      <xdr:rowOff>0</xdr:rowOff>
    </xdr:from>
    <xdr:to>
      <xdr:col>7</xdr:col>
      <xdr:colOff>0</xdr:colOff>
      <xdr:row>8</xdr:row>
      <xdr:rowOff>0</xdr:rowOff>
    </xdr:to>
    <xdr:sp macro="" textlink="">
      <xdr:nvSpPr>
        <xdr:cNvPr id="256453" name="Line 170">
          <a:extLst>
            <a:ext uri="{FF2B5EF4-FFF2-40B4-BE49-F238E27FC236}">
              <a16:creationId xmlns="" xmlns:a16="http://schemas.microsoft.com/office/drawing/2014/main" id="{C075A45C-8EE6-4C94-B39A-F3F4BE8D0DA2}"/>
            </a:ext>
          </a:extLst>
        </xdr:cNvPr>
        <xdr:cNvSpPr>
          <a:spLocks noChangeShapeType="1"/>
        </xdr:cNvSpPr>
      </xdr:nvSpPr>
      <xdr:spPr bwMode="auto">
        <a:xfrm>
          <a:off x="1466850" y="1955800"/>
          <a:ext cx="0" cy="2794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7</xdr:row>
      <xdr:rowOff>0</xdr:rowOff>
    </xdr:from>
    <xdr:to>
      <xdr:col>13</xdr:col>
      <xdr:colOff>0</xdr:colOff>
      <xdr:row>7</xdr:row>
      <xdr:rowOff>0</xdr:rowOff>
    </xdr:to>
    <xdr:sp macro="" textlink="">
      <xdr:nvSpPr>
        <xdr:cNvPr id="256454" name="Line 171">
          <a:extLst>
            <a:ext uri="{FF2B5EF4-FFF2-40B4-BE49-F238E27FC236}">
              <a16:creationId xmlns="" xmlns:a16="http://schemas.microsoft.com/office/drawing/2014/main" id="{463B25D4-3FC5-46F6-8910-8ADC70259C43}"/>
            </a:ext>
          </a:extLst>
        </xdr:cNvPr>
        <xdr:cNvSpPr>
          <a:spLocks noChangeShapeType="1"/>
        </xdr:cNvSpPr>
      </xdr:nvSpPr>
      <xdr:spPr bwMode="auto">
        <a:xfrm>
          <a:off x="1466850" y="1955800"/>
          <a:ext cx="12573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0</xdr:colOff>
      <xdr:row>7</xdr:row>
      <xdr:rowOff>0</xdr:rowOff>
    </xdr:from>
    <xdr:to>
      <xdr:col>9</xdr:col>
      <xdr:colOff>0</xdr:colOff>
      <xdr:row>8</xdr:row>
      <xdr:rowOff>0</xdr:rowOff>
    </xdr:to>
    <xdr:sp macro="" textlink="">
      <xdr:nvSpPr>
        <xdr:cNvPr id="256455" name="Line 172">
          <a:extLst>
            <a:ext uri="{FF2B5EF4-FFF2-40B4-BE49-F238E27FC236}">
              <a16:creationId xmlns="" xmlns:a16="http://schemas.microsoft.com/office/drawing/2014/main" id="{E87BA9A3-6658-4E12-BFAE-23AFE64DD1B6}"/>
            </a:ext>
          </a:extLst>
        </xdr:cNvPr>
        <xdr:cNvSpPr>
          <a:spLocks noChangeShapeType="1"/>
        </xdr:cNvSpPr>
      </xdr:nvSpPr>
      <xdr:spPr bwMode="auto">
        <a:xfrm>
          <a:off x="1885950" y="1955800"/>
          <a:ext cx="0" cy="2794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7</xdr:row>
      <xdr:rowOff>0</xdr:rowOff>
    </xdr:from>
    <xdr:to>
      <xdr:col>11</xdr:col>
      <xdr:colOff>0</xdr:colOff>
      <xdr:row>8</xdr:row>
      <xdr:rowOff>0</xdr:rowOff>
    </xdr:to>
    <xdr:sp macro="" textlink="">
      <xdr:nvSpPr>
        <xdr:cNvPr id="256456" name="Line 173">
          <a:extLst>
            <a:ext uri="{FF2B5EF4-FFF2-40B4-BE49-F238E27FC236}">
              <a16:creationId xmlns="" xmlns:a16="http://schemas.microsoft.com/office/drawing/2014/main" id="{BC9AA6D7-C212-4163-B1BA-DC07C21957CF}"/>
            </a:ext>
          </a:extLst>
        </xdr:cNvPr>
        <xdr:cNvSpPr>
          <a:spLocks noChangeShapeType="1"/>
        </xdr:cNvSpPr>
      </xdr:nvSpPr>
      <xdr:spPr bwMode="auto">
        <a:xfrm>
          <a:off x="2305050" y="1955800"/>
          <a:ext cx="0" cy="2794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13</xdr:col>
      <xdr:colOff>0</xdr:colOff>
      <xdr:row>7</xdr:row>
      <xdr:rowOff>0</xdr:rowOff>
    </xdr:from>
    <xdr:to>
      <xdr:col>13</xdr:col>
      <xdr:colOff>0</xdr:colOff>
      <xdr:row>8</xdr:row>
      <xdr:rowOff>0</xdr:rowOff>
    </xdr:to>
    <xdr:sp macro="" textlink="">
      <xdr:nvSpPr>
        <xdr:cNvPr id="256457" name="Line 174">
          <a:extLst>
            <a:ext uri="{FF2B5EF4-FFF2-40B4-BE49-F238E27FC236}">
              <a16:creationId xmlns="" xmlns:a16="http://schemas.microsoft.com/office/drawing/2014/main" id="{6F99153B-2C6F-4394-8F1C-A43BEE44E3AC}"/>
            </a:ext>
          </a:extLst>
        </xdr:cNvPr>
        <xdr:cNvSpPr>
          <a:spLocks noChangeShapeType="1"/>
        </xdr:cNvSpPr>
      </xdr:nvSpPr>
      <xdr:spPr bwMode="auto">
        <a:xfrm>
          <a:off x="2724150" y="1955800"/>
          <a:ext cx="0" cy="2794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16</xdr:row>
      <xdr:rowOff>0</xdr:rowOff>
    </xdr:from>
    <xdr:to>
      <xdr:col>8</xdr:col>
      <xdr:colOff>0</xdr:colOff>
      <xdr:row>17</xdr:row>
      <xdr:rowOff>0</xdr:rowOff>
    </xdr:to>
    <xdr:sp macro="" textlink="">
      <xdr:nvSpPr>
        <xdr:cNvPr id="256458" name="Line 175">
          <a:extLst>
            <a:ext uri="{FF2B5EF4-FFF2-40B4-BE49-F238E27FC236}">
              <a16:creationId xmlns="" xmlns:a16="http://schemas.microsoft.com/office/drawing/2014/main" id="{1E335A1C-9C6B-487D-A46B-90374636FDB6}"/>
            </a:ext>
          </a:extLst>
        </xdr:cNvPr>
        <xdr:cNvSpPr>
          <a:spLocks noChangeShapeType="1"/>
        </xdr:cNvSpPr>
      </xdr:nvSpPr>
      <xdr:spPr bwMode="auto">
        <a:xfrm>
          <a:off x="1676400" y="4470400"/>
          <a:ext cx="0" cy="2794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11</xdr:row>
      <xdr:rowOff>0</xdr:rowOff>
    </xdr:from>
    <xdr:to>
      <xdr:col>12</xdr:col>
      <xdr:colOff>0</xdr:colOff>
      <xdr:row>11</xdr:row>
      <xdr:rowOff>0</xdr:rowOff>
    </xdr:to>
    <xdr:sp macro="" textlink="">
      <xdr:nvSpPr>
        <xdr:cNvPr id="256459" name="Line 176">
          <a:extLst>
            <a:ext uri="{FF2B5EF4-FFF2-40B4-BE49-F238E27FC236}">
              <a16:creationId xmlns="" xmlns:a16="http://schemas.microsoft.com/office/drawing/2014/main" id="{87F6A784-CB7E-4E0E-B30E-28D6EA7A1963}"/>
            </a:ext>
          </a:extLst>
        </xdr:cNvPr>
        <xdr:cNvSpPr>
          <a:spLocks noChangeShapeType="1"/>
        </xdr:cNvSpPr>
      </xdr:nvSpPr>
      <xdr:spPr bwMode="auto">
        <a:xfrm>
          <a:off x="1676400" y="3073400"/>
          <a:ext cx="8382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12</xdr:row>
      <xdr:rowOff>0</xdr:rowOff>
    </xdr:from>
    <xdr:to>
      <xdr:col>8</xdr:col>
      <xdr:colOff>0</xdr:colOff>
      <xdr:row>12</xdr:row>
      <xdr:rowOff>0</xdr:rowOff>
    </xdr:to>
    <xdr:sp macro="" textlink="">
      <xdr:nvSpPr>
        <xdr:cNvPr id="256460" name="Line 177">
          <a:extLst>
            <a:ext uri="{FF2B5EF4-FFF2-40B4-BE49-F238E27FC236}">
              <a16:creationId xmlns="" xmlns:a16="http://schemas.microsoft.com/office/drawing/2014/main" id="{FFCE508D-7E26-42BC-96D6-1D87B6AD2728}"/>
            </a:ext>
          </a:extLst>
        </xdr:cNvPr>
        <xdr:cNvSpPr>
          <a:spLocks noChangeShapeType="1"/>
        </xdr:cNvSpPr>
      </xdr:nvSpPr>
      <xdr:spPr bwMode="auto">
        <a:xfrm>
          <a:off x="1466850" y="3352800"/>
          <a:ext cx="2095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177800</xdr:colOff>
      <xdr:row>12</xdr:row>
      <xdr:rowOff>0</xdr:rowOff>
    </xdr:from>
    <xdr:to>
      <xdr:col>11</xdr:col>
      <xdr:colOff>76200</xdr:colOff>
      <xdr:row>12</xdr:row>
      <xdr:rowOff>0</xdr:rowOff>
    </xdr:to>
    <xdr:sp macro="" textlink="">
      <xdr:nvSpPr>
        <xdr:cNvPr id="256461" name="Line 178">
          <a:extLst>
            <a:ext uri="{FF2B5EF4-FFF2-40B4-BE49-F238E27FC236}">
              <a16:creationId xmlns="" xmlns:a16="http://schemas.microsoft.com/office/drawing/2014/main" id="{B99B0F34-BD6B-4D09-9463-C93E0B519EFB}"/>
            </a:ext>
          </a:extLst>
        </xdr:cNvPr>
        <xdr:cNvSpPr>
          <a:spLocks noChangeShapeType="1"/>
        </xdr:cNvSpPr>
      </xdr:nvSpPr>
      <xdr:spPr bwMode="auto">
        <a:xfrm>
          <a:off x="1854200" y="3352800"/>
          <a:ext cx="527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11</xdr:row>
      <xdr:rowOff>0</xdr:rowOff>
    </xdr:from>
    <xdr:to>
      <xdr:col>12</xdr:col>
      <xdr:colOff>0</xdr:colOff>
      <xdr:row>12</xdr:row>
      <xdr:rowOff>0</xdr:rowOff>
    </xdr:to>
    <xdr:sp macro="" textlink="">
      <xdr:nvSpPr>
        <xdr:cNvPr id="256462" name="Line 179">
          <a:extLst>
            <a:ext uri="{FF2B5EF4-FFF2-40B4-BE49-F238E27FC236}">
              <a16:creationId xmlns="" xmlns:a16="http://schemas.microsoft.com/office/drawing/2014/main" id="{E2F099A2-D6FE-4488-B38C-4F2C3E7F4FDE}"/>
            </a:ext>
          </a:extLst>
        </xdr:cNvPr>
        <xdr:cNvSpPr>
          <a:spLocks noChangeShapeType="1"/>
        </xdr:cNvSpPr>
      </xdr:nvSpPr>
      <xdr:spPr bwMode="auto">
        <a:xfrm>
          <a:off x="2514600" y="3073400"/>
          <a:ext cx="0" cy="2794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11</xdr:row>
      <xdr:rowOff>0</xdr:rowOff>
    </xdr:from>
    <xdr:to>
      <xdr:col>8</xdr:col>
      <xdr:colOff>0</xdr:colOff>
      <xdr:row>12</xdr:row>
      <xdr:rowOff>0</xdr:rowOff>
    </xdr:to>
    <xdr:sp macro="" textlink="">
      <xdr:nvSpPr>
        <xdr:cNvPr id="256463" name="Line 180">
          <a:extLst>
            <a:ext uri="{FF2B5EF4-FFF2-40B4-BE49-F238E27FC236}">
              <a16:creationId xmlns="" xmlns:a16="http://schemas.microsoft.com/office/drawing/2014/main" id="{37E9654B-A52C-457D-B31D-19B3D912E266}"/>
            </a:ext>
          </a:extLst>
        </xdr:cNvPr>
        <xdr:cNvSpPr>
          <a:spLocks noChangeShapeType="1"/>
        </xdr:cNvSpPr>
      </xdr:nvSpPr>
      <xdr:spPr bwMode="auto">
        <a:xfrm>
          <a:off x="1676400" y="3073400"/>
          <a:ext cx="0" cy="2794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0</xdr:rowOff>
    </xdr:from>
    <xdr:to>
      <xdr:col>6</xdr:col>
      <xdr:colOff>0</xdr:colOff>
      <xdr:row>11</xdr:row>
      <xdr:rowOff>0</xdr:rowOff>
    </xdr:to>
    <xdr:grpSp>
      <xdr:nvGrpSpPr>
        <xdr:cNvPr id="256464" name="Group 181">
          <a:extLst>
            <a:ext uri="{FF2B5EF4-FFF2-40B4-BE49-F238E27FC236}">
              <a16:creationId xmlns="" xmlns:a16="http://schemas.microsoft.com/office/drawing/2014/main" id="{A09A1B11-0B44-48A9-AC89-16775A8CE0C5}"/>
            </a:ext>
          </a:extLst>
        </xdr:cNvPr>
        <xdr:cNvGrpSpPr>
          <a:grpSpLocks/>
        </xdr:cNvGrpSpPr>
      </xdr:nvGrpSpPr>
      <xdr:grpSpPr bwMode="auto">
        <a:xfrm flipH="1">
          <a:off x="1143000" y="2486025"/>
          <a:ext cx="228600" cy="552450"/>
          <a:chOff x="450" y="130"/>
          <a:chExt cx="25" cy="156"/>
        </a:xfrm>
      </xdr:grpSpPr>
      <xdr:sp macro="" textlink="">
        <xdr:nvSpPr>
          <xdr:cNvPr id="256587" name="Line 182">
            <a:extLst>
              <a:ext uri="{FF2B5EF4-FFF2-40B4-BE49-F238E27FC236}">
                <a16:creationId xmlns="" xmlns:a16="http://schemas.microsoft.com/office/drawing/2014/main" id="{845192D5-ABFB-4DF7-8D2E-3D36FBDCBEAE}"/>
              </a:ext>
            </a:extLst>
          </xdr:cNvPr>
          <xdr:cNvSpPr>
            <a:spLocks noChangeShapeType="1"/>
          </xdr:cNvSpPr>
        </xdr:nvSpPr>
        <xdr:spPr bwMode="auto">
          <a:xfrm>
            <a:off x="475" y="130"/>
            <a:ext cx="0" cy="156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56588" name="Line 183">
            <a:extLst>
              <a:ext uri="{FF2B5EF4-FFF2-40B4-BE49-F238E27FC236}">
                <a16:creationId xmlns="" xmlns:a16="http://schemas.microsoft.com/office/drawing/2014/main" id="{E5333AC6-3CB5-4E20-9A53-98836693E86F}"/>
              </a:ext>
            </a:extLst>
          </xdr:cNvPr>
          <xdr:cNvSpPr>
            <a:spLocks noChangeShapeType="1"/>
          </xdr:cNvSpPr>
        </xdr:nvSpPr>
        <xdr:spPr bwMode="auto">
          <a:xfrm>
            <a:off x="450" y="286"/>
            <a:ext cx="25" cy="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</xdr:grpSp>
    <xdr:clientData/>
  </xdr:twoCellAnchor>
  <xdr:twoCellAnchor>
    <xdr:from>
      <xdr:col>11</xdr:col>
      <xdr:colOff>69850</xdr:colOff>
      <xdr:row>11</xdr:row>
      <xdr:rowOff>0</xdr:rowOff>
    </xdr:from>
    <xdr:to>
      <xdr:col>11</xdr:col>
      <xdr:colOff>69850</xdr:colOff>
      <xdr:row>12</xdr:row>
      <xdr:rowOff>0</xdr:rowOff>
    </xdr:to>
    <xdr:sp macro="" textlink="">
      <xdr:nvSpPr>
        <xdr:cNvPr id="256465" name="Line 184">
          <a:extLst>
            <a:ext uri="{FF2B5EF4-FFF2-40B4-BE49-F238E27FC236}">
              <a16:creationId xmlns="" xmlns:a16="http://schemas.microsoft.com/office/drawing/2014/main" id="{EC98D844-EC4F-4597-9DF0-088BD6E39326}"/>
            </a:ext>
          </a:extLst>
        </xdr:cNvPr>
        <xdr:cNvSpPr>
          <a:spLocks noChangeShapeType="1"/>
        </xdr:cNvSpPr>
      </xdr:nvSpPr>
      <xdr:spPr bwMode="auto">
        <a:xfrm>
          <a:off x="2374900" y="3073400"/>
          <a:ext cx="0" cy="2794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152400</xdr:colOff>
      <xdr:row>11</xdr:row>
      <xdr:rowOff>0</xdr:rowOff>
    </xdr:from>
    <xdr:to>
      <xdr:col>8</xdr:col>
      <xdr:colOff>152400</xdr:colOff>
      <xdr:row>12</xdr:row>
      <xdr:rowOff>0</xdr:rowOff>
    </xdr:to>
    <xdr:sp macro="" textlink="">
      <xdr:nvSpPr>
        <xdr:cNvPr id="256466" name="Line 185">
          <a:extLst>
            <a:ext uri="{FF2B5EF4-FFF2-40B4-BE49-F238E27FC236}">
              <a16:creationId xmlns="" xmlns:a16="http://schemas.microsoft.com/office/drawing/2014/main" id="{413B4B2F-B9DF-44C4-B9A5-649143336142}"/>
            </a:ext>
          </a:extLst>
        </xdr:cNvPr>
        <xdr:cNvSpPr>
          <a:spLocks noChangeShapeType="1"/>
        </xdr:cNvSpPr>
      </xdr:nvSpPr>
      <xdr:spPr bwMode="auto">
        <a:xfrm>
          <a:off x="1828800" y="3073400"/>
          <a:ext cx="0" cy="2794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12</xdr:row>
      <xdr:rowOff>0</xdr:rowOff>
    </xdr:from>
    <xdr:to>
      <xdr:col>8</xdr:col>
      <xdr:colOff>133350</xdr:colOff>
      <xdr:row>12</xdr:row>
      <xdr:rowOff>0</xdr:rowOff>
    </xdr:to>
    <xdr:sp macro="" textlink="">
      <xdr:nvSpPr>
        <xdr:cNvPr id="256467" name="Line 186">
          <a:extLst>
            <a:ext uri="{FF2B5EF4-FFF2-40B4-BE49-F238E27FC236}">
              <a16:creationId xmlns="" xmlns:a16="http://schemas.microsoft.com/office/drawing/2014/main" id="{1A6A0055-DE7E-4405-9978-975A993DE487}"/>
            </a:ext>
          </a:extLst>
        </xdr:cNvPr>
        <xdr:cNvSpPr>
          <a:spLocks noChangeShapeType="1"/>
        </xdr:cNvSpPr>
      </xdr:nvSpPr>
      <xdr:spPr bwMode="auto">
        <a:xfrm>
          <a:off x="1676400" y="3352800"/>
          <a:ext cx="1333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57150</xdr:colOff>
      <xdr:row>12</xdr:row>
      <xdr:rowOff>0</xdr:rowOff>
    </xdr:from>
    <xdr:to>
      <xdr:col>12</xdr:col>
      <xdr:colOff>0</xdr:colOff>
      <xdr:row>12</xdr:row>
      <xdr:rowOff>0</xdr:rowOff>
    </xdr:to>
    <xdr:sp macro="" textlink="">
      <xdr:nvSpPr>
        <xdr:cNvPr id="256468" name="Line 187">
          <a:extLst>
            <a:ext uri="{FF2B5EF4-FFF2-40B4-BE49-F238E27FC236}">
              <a16:creationId xmlns="" xmlns:a16="http://schemas.microsoft.com/office/drawing/2014/main" id="{22BF0AA7-C086-440B-9778-4FF13F384860}"/>
            </a:ext>
          </a:extLst>
        </xdr:cNvPr>
        <xdr:cNvSpPr>
          <a:spLocks noChangeShapeType="1"/>
        </xdr:cNvSpPr>
      </xdr:nvSpPr>
      <xdr:spPr bwMode="auto">
        <a:xfrm>
          <a:off x="2362200" y="3352800"/>
          <a:ext cx="1524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82550</xdr:colOff>
      <xdr:row>10</xdr:row>
      <xdr:rowOff>0</xdr:rowOff>
    </xdr:from>
    <xdr:to>
      <xdr:col>12</xdr:col>
      <xdr:colOff>107950</xdr:colOff>
      <xdr:row>10</xdr:row>
      <xdr:rowOff>0</xdr:rowOff>
    </xdr:to>
    <xdr:sp macro="" textlink="">
      <xdr:nvSpPr>
        <xdr:cNvPr id="256469" name="Line 188">
          <a:extLst>
            <a:ext uri="{FF2B5EF4-FFF2-40B4-BE49-F238E27FC236}">
              <a16:creationId xmlns="" xmlns:a16="http://schemas.microsoft.com/office/drawing/2014/main" id="{02733E82-FFC4-410A-B44E-ED694031E0CB}"/>
            </a:ext>
          </a:extLst>
        </xdr:cNvPr>
        <xdr:cNvSpPr>
          <a:spLocks noChangeShapeType="1"/>
        </xdr:cNvSpPr>
      </xdr:nvSpPr>
      <xdr:spPr bwMode="auto">
        <a:xfrm>
          <a:off x="1549400" y="2794000"/>
          <a:ext cx="10731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14</xdr:col>
      <xdr:colOff>0</xdr:colOff>
      <xdr:row>9</xdr:row>
      <xdr:rowOff>0</xdr:rowOff>
    </xdr:from>
    <xdr:to>
      <xdr:col>14</xdr:col>
      <xdr:colOff>0</xdr:colOff>
      <xdr:row>10</xdr:row>
      <xdr:rowOff>0</xdr:rowOff>
    </xdr:to>
    <xdr:sp macro="" textlink="">
      <xdr:nvSpPr>
        <xdr:cNvPr id="256470" name="Line 189">
          <a:extLst>
            <a:ext uri="{FF2B5EF4-FFF2-40B4-BE49-F238E27FC236}">
              <a16:creationId xmlns="" xmlns:a16="http://schemas.microsoft.com/office/drawing/2014/main" id="{12B872DA-1CC8-4660-8D80-BAF544A3EDE0}"/>
            </a:ext>
          </a:extLst>
        </xdr:cNvPr>
        <xdr:cNvSpPr>
          <a:spLocks noChangeShapeType="1"/>
        </xdr:cNvSpPr>
      </xdr:nvSpPr>
      <xdr:spPr bwMode="auto">
        <a:xfrm>
          <a:off x="2933700" y="2514600"/>
          <a:ext cx="0" cy="2794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14</xdr:col>
      <xdr:colOff>0</xdr:colOff>
      <xdr:row>10</xdr:row>
      <xdr:rowOff>0</xdr:rowOff>
    </xdr:from>
    <xdr:to>
      <xdr:col>14</xdr:col>
      <xdr:colOff>0</xdr:colOff>
      <xdr:row>11</xdr:row>
      <xdr:rowOff>0</xdr:rowOff>
    </xdr:to>
    <xdr:sp macro="" textlink="">
      <xdr:nvSpPr>
        <xdr:cNvPr id="256471" name="Line 190">
          <a:extLst>
            <a:ext uri="{FF2B5EF4-FFF2-40B4-BE49-F238E27FC236}">
              <a16:creationId xmlns="" xmlns:a16="http://schemas.microsoft.com/office/drawing/2014/main" id="{AEBFAF6E-FD5B-4F21-A3CD-5AFC1EBA23DE}"/>
            </a:ext>
          </a:extLst>
        </xdr:cNvPr>
        <xdr:cNvSpPr>
          <a:spLocks noChangeShapeType="1"/>
        </xdr:cNvSpPr>
      </xdr:nvSpPr>
      <xdr:spPr bwMode="auto">
        <a:xfrm>
          <a:off x="2933700" y="2794000"/>
          <a:ext cx="0" cy="2794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13</xdr:col>
      <xdr:colOff>0</xdr:colOff>
      <xdr:row>11</xdr:row>
      <xdr:rowOff>0</xdr:rowOff>
    </xdr:from>
    <xdr:to>
      <xdr:col>14</xdr:col>
      <xdr:colOff>0</xdr:colOff>
      <xdr:row>11</xdr:row>
      <xdr:rowOff>0</xdr:rowOff>
    </xdr:to>
    <xdr:sp macro="" textlink="">
      <xdr:nvSpPr>
        <xdr:cNvPr id="256472" name="Line 191">
          <a:extLst>
            <a:ext uri="{FF2B5EF4-FFF2-40B4-BE49-F238E27FC236}">
              <a16:creationId xmlns="" xmlns:a16="http://schemas.microsoft.com/office/drawing/2014/main" id="{E6937D96-A42E-4D6E-A2EA-71D2736E05C1}"/>
            </a:ext>
          </a:extLst>
        </xdr:cNvPr>
        <xdr:cNvSpPr>
          <a:spLocks noChangeShapeType="1"/>
        </xdr:cNvSpPr>
      </xdr:nvSpPr>
      <xdr:spPr bwMode="auto">
        <a:xfrm>
          <a:off x="2724150" y="3073400"/>
          <a:ext cx="2095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13</xdr:col>
      <xdr:colOff>0</xdr:colOff>
      <xdr:row>10</xdr:row>
      <xdr:rowOff>0</xdr:rowOff>
    </xdr:from>
    <xdr:to>
      <xdr:col>14</xdr:col>
      <xdr:colOff>0</xdr:colOff>
      <xdr:row>10</xdr:row>
      <xdr:rowOff>0</xdr:rowOff>
    </xdr:to>
    <xdr:sp macro="" textlink="">
      <xdr:nvSpPr>
        <xdr:cNvPr id="256473" name="Line 192">
          <a:extLst>
            <a:ext uri="{FF2B5EF4-FFF2-40B4-BE49-F238E27FC236}">
              <a16:creationId xmlns="" xmlns:a16="http://schemas.microsoft.com/office/drawing/2014/main" id="{B782E23A-5D15-47D5-963A-3102806E62E3}"/>
            </a:ext>
          </a:extLst>
        </xdr:cNvPr>
        <xdr:cNvSpPr>
          <a:spLocks noChangeShapeType="1"/>
        </xdr:cNvSpPr>
      </xdr:nvSpPr>
      <xdr:spPr bwMode="auto">
        <a:xfrm>
          <a:off x="2724150" y="2794000"/>
          <a:ext cx="2095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12</xdr:row>
      <xdr:rowOff>0</xdr:rowOff>
    </xdr:from>
    <xdr:to>
      <xdr:col>13</xdr:col>
      <xdr:colOff>0</xdr:colOff>
      <xdr:row>12</xdr:row>
      <xdr:rowOff>0</xdr:rowOff>
    </xdr:to>
    <xdr:sp macro="" textlink="">
      <xdr:nvSpPr>
        <xdr:cNvPr id="256474" name="Line 193">
          <a:extLst>
            <a:ext uri="{FF2B5EF4-FFF2-40B4-BE49-F238E27FC236}">
              <a16:creationId xmlns="" xmlns:a16="http://schemas.microsoft.com/office/drawing/2014/main" id="{EE549430-1982-4EF3-9598-B52F1225E025}"/>
            </a:ext>
          </a:extLst>
        </xdr:cNvPr>
        <xdr:cNvSpPr>
          <a:spLocks noChangeShapeType="1"/>
        </xdr:cNvSpPr>
      </xdr:nvSpPr>
      <xdr:spPr bwMode="auto">
        <a:xfrm>
          <a:off x="2514600" y="3352800"/>
          <a:ext cx="2095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9</xdr:row>
      <xdr:rowOff>0</xdr:rowOff>
    </xdr:from>
    <xdr:to>
      <xdr:col>17</xdr:col>
      <xdr:colOff>0</xdr:colOff>
      <xdr:row>9</xdr:row>
      <xdr:rowOff>0</xdr:rowOff>
    </xdr:to>
    <xdr:sp macro="" textlink="">
      <xdr:nvSpPr>
        <xdr:cNvPr id="256475" name="Line 498">
          <a:extLst>
            <a:ext uri="{FF2B5EF4-FFF2-40B4-BE49-F238E27FC236}">
              <a16:creationId xmlns="" xmlns:a16="http://schemas.microsoft.com/office/drawing/2014/main" id="{45A07B1E-2EC3-426A-BE8F-618FA4B80052}"/>
            </a:ext>
          </a:extLst>
        </xdr:cNvPr>
        <xdr:cNvSpPr>
          <a:spLocks noChangeShapeType="1"/>
        </xdr:cNvSpPr>
      </xdr:nvSpPr>
      <xdr:spPr bwMode="auto">
        <a:xfrm>
          <a:off x="628650" y="2514600"/>
          <a:ext cx="29337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</xdr:row>
      <xdr:rowOff>0</xdr:rowOff>
    </xdr:from>
    <xdr:to>
      <xdr:col>8</xdr:col>
      <xdr:colOff>0</xdr:colOff>
      <xdr:row>11</xdr:row>
      <xdr:rowOff>0</xdr:rowOff>
    </xdr:to>
    <xdr:sp macro="" textlink="">
      <xdr:nvSpPr>
        <xdr:cNvPr id="256476" name="Line 499">
          <a:extLst>
            <a:ext uri="{FF2B5EF4-FFF2-40B4-BE49-F238E27FC236}">
              <a16:creationId xmlns="" xmlns:a16="http://schemas.microsoft.com/office/drawing/2014/main" id="{C4D080EA-2482-405D-B7C1-ACD03A8E51DF}"/>
            </a:ext>
          </a:extLst>
        </xdr:cNvPr>
        <xdr:cNvSpPr>
          <a:spLocks noChangeShapeType="1"/>
        </xdr:cNvSpPr>
      </xdr:nvSpPr>
      <xdr:spPr bwMode="auto">
        <a:xfrm>
          <a:off x="1466850" y="2514600"/>
          <a:ext cx="209550" cy="5588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15</xdr:row>
      <xdr:rowOff>0</xdr:rowOff>
    </xdr:from>
    <xdr:to>
      <xdr:col>9</xdr:col>
      <xdr:colOff>0</xdr:colOff>
      <xdr:row>15</xdr:row>
      <xdr:rowOff>0</xdr:rowOff>
    </xdr:to>
    <xdr:sp macro="" textlink="">
      <xdr:nvSpPr>
        <xdr:cNvPr id="256477" name="Line 500">
          <a:extLst>
            <a:ext uri="{FF2B5EF4-FFF2-40B4-BE49-F238E27FC236}">
              <a16:creationId xmlns="" xmlns:a16="http://schemas.microsoft.com/office/drawing/2014/main" id="{3DBCD49B-E257-4E85-ADA6-491E054925E3}"/>
            </a:ext>
          </a:extLst>
        </xdr:cNvPr>
        <xdr:cNvSpPr>
          <a:spLocks noChangeShapeType="1"/>
        </xdr:cNvSpPr>
      </xdr:nvSpPr>
      <xdr:spPr bwMode="auto">
        <a:xfrm>
          <a:off x="1676400" y="4191000"/>
          <a:ext cx="2095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9</xdr:row>
      <xdr:rowOff>0</xdr:rowOff>
    </xdr:from>
    <xdr:to>
      <xdr:col>9</xdr:col>
      <xdr:colOff>0</xdr:colOff>
      <xdr:row>15</xdr:row>
      <xdr:rowOff>0</xdr:rowOff>
    </xdr:to>
    <xdr:sp macro="" textlink="">
      <xdr:nvSpPr>
        <xdr:cNvPr id="256478" name="Line 501">
          <a:extLst>
            <a:ext uri="{FF2B5EF4-FFF2-40B4-BE49-F238E27FC236}">
              <a16:creationId xmlns="" xmlns:a16="http://schemas.microsoft.com/office/drawing/2014/main" id="{5D58AF20-6CF1-4593-9179-D70E896F02EE}"/>
            </a:ext>
          </a:extLst>
        </xdr:cNvPr>
        <xdr:cNvSpPr>
          <a:spLocks noChangeShapeType="1"/>
        </xdr:cNvSpPr>
      </xdr:nvSpPr>
      <xdr:spPr bwMode="auto">
        <a:xfrm flipH="1">
          <a:off x="1676400" y="2514600"/>
          <a:ext cx="209550" cy="16764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15</xdr:row>
      <xdr:rowOff>0</xdr:rowOff>
    </xdr:from>
    <xdr:to>
      <xdr:col>12</xdr:col>
      <xdr:colOff>0</xdr:colOff>
      <xdr:row>15</xdr:row>
      <xdr:rowOff>0</xdr:rowOff>
    </xdr:to>
    <xdr:sp macro="" textlink="">
      <xdr:nvSpPr>
        <xdr:cNvPr id="256479" name="Line 502">
          <a:extLst>
            <a:ext uri="{FF2B5EF4-FFF2-40B4-BE49-F238E27FC236}">
              <a16:creationId xmlns="" xmlns:a16="http://schemas.microsoft.com/office/drawing/2014/main" id="{FE012EA9-A5B5-48E1-85B2-850AA633E5EE}"/>
            </a:ext>
          </a:extLst>
        </xdr:cNvPr>
        <xdr:cNvSpPr>
          <a:spLocks noChangeShapeType="1"/>
        </xdr:cNvSpPr>
      </xdr:nvSpPr>
      <xdr:spPr bwMode="auto">
        <a:xfrm>
          <a:off x="1676400" y="4191000"/>
          <a:ext cx="8382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9</xdr:row>
      <xdr:rowOff>0</xdr:rowOff>
    </xdr:from>
    <xdr:to>
      <xdr:col>12</xdr:col>
      <xdr:colOff>0</xdr:colOff>
      <xdr:row>15</xdr:row>
      <xdr:rowOff>0</xdr:rowOff>
    </xdr:to>
    <xdr:sp macro="" textlink="">
      <xdr:nvSpPr>
        <xdr:cNvPr id="256480" name="Line 503">
          <a:extLst>
            <a:ext uri="{FF2B5EF4-FFF2-40B4-BE49-F238E27FC236}">
              <a16:creationId xmlns="" xmlns:a16="http://schemas.microsoft.com/office/drawing/2014/main" id="{F5B6BCA0-B158-48F7-BDF9-CA6C98B77C4E}"/>
            </a:ext>
          </a:extLst>
        </xdr:cNvPr>
        <xdr:cNvSpPr>
          <a:spLocks noChangeShapeType="1"/>
        </xdr:cNvSpPr>
      </xdr:nvSpPr>
      <xdr:spPr bwMode="auto">
        <a:xfrm>
          <a:off x="2305050" y="2514600"/>
          <a:ext cx="209550" cy="16764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9</xdr:row>
      <xdr:rowOff>0</xdr:rowOff>
    </xdr:from>
    <xdr:to>
      <xdr:col>13</xdr:col>
      <xdr:colOff>0</xdr:colOff>
      <xdr:row>11</xdr:row>
      <xdr:rowOff>0</xdr:rowOff>
    </xdr:to>
    <xdr:sp macro="" textlink="">
      <xdr:nvSpPr>
        <xdr:cNvPr id="256481" name="Line 504">
          <a:extLst>
            <a:ext uri="{FF2B5EF4-FFF2-40B4-BE49-F238E27FC236}">
              <a16:creationId xmlns="" xmlns:a16="http://schemas.microsoft.com/office/drawing/2014/main" id="{3D5564BA-174E-4653-A0A7-87202E675929}"/>
            </a:ext>
          </a:extLst>
        </xdr:cNvPr>
        <xdr:cNvSpPr>
          <a:spLocks noChangeShapeType="1"/>
        </xdr:cNvSpPr>
      </xdr:nvSpPr>
      <xdr:spPr bwMode="auto">
        <a:xfrm flipH="1">
          <a:off x="2514600" y="2514600"/>
          <a:ext cx="209550" cy="5588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15</xdr:col>
      <xdr:colOff>0</xdr:colOff>
      <xdr:row>9</xdr:row>
      <xdr:rowOff>0</xdr:rowOff>
    </xdr:from>
    <xdr:to>
      <xdr:col>16</xdr:col>
      <xdr:colOff>0</xdr:colOff>
      <xdr:row>15</xdr:row>
      <xdr:rowOff>0</xdr:rowOff>
    </xdr:to>
    <xdr:grpSp>
      <xdr:nvGrpSpPr>
        <xdr:cNvPr id="256482" name="Group 505">
          <a:extLst>
            <a:ext uri="{FF2B5EF4-FFF2-40B4-BE49-F238E27FC236}">
              <a16:creationId xmlns="" xmlns:a16="http://schemas.microsoft.com/office/drawing/2014/main" id="{BA92C36A-BD16-4757-A9B9-76CAD1521785}"/>
            </a:ext>
          </a:extLst>
        </xdr:cNvPr>
        <xdr:cNvGrpSpPr>
          <a:grpSpLocks/>
        </xdr:cNvGrpSpPr>
      </xdr:nvGrpSpPr>
      <xdr:grpSpPr bwMode="auto">
        <a:xfrm>
          <a:off x="3429000" y="2486025"/>
          <a:ext cx="228600" cy="1657350"/>
          <a:chOff x="450" y="130"/>
          <a:chExt cx="25" cy="156"/>
        </a:xfrm>
      </xdr:grpSpPr>
      <xdr:sp macro="" textlink="">
        <xdr:nvSpPr>
          <xdr:cNvPr id="256585" name="Line 506">
            <a:extLst>
              <a:ext uri="{FF2B5EF4-FFF2-40B4-BE49-F238E27FC236}">
                <a16:creationId xmlns="" xmlns:a16="http://schemas.microsoft.com/office/drawing/2014/main" id="{F554406C-FC81-4295-9A9F-A53A06D8D4A2}"/>
              </a:ext>
            </a:extLst>
          </xdr:cNvPr>
          <xdr:cNvSpPr>
            <a:spLocks noChangeShapeType="1"/>
          </xdr:cNvSpPr>
        </xdr:nvSpPr>
        <xdr:spPr bwMode="auto">
          <a:xfrm>
            <a:off x="475" y="130"/>
            <a:ext cx="0" cy="156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56586" name="Line 507">
            <a:extLst>
              <a:ext uri="{FF2B5EF4-FFF2-40B4-BE49-F238E27FC236}">
                <a16:creationId xmlns="" xmlns:a16="http://schemas.microsoft.com/office/drawing/2014/main" id="{5466C2E8-8EE0-4D26-845F-AA5C48AFAF8B}"/>
              </a:ext>
            </a:extLst>
          </xdr:cNvPr>
          <xdr:cNvSpPr>
            <a:spLocks noChangeShapeType="1"/>
          </xdr:cNvSpPr>
        </xdr:nvSpPr>
        <xdr:spPr bwMode="auto">
          <a:xfrm>
            <a:off x="450" y="286"/>
            <a:ext cx="25" cy="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</xdr:grpSp>
    <xdr:clientData/>
  </xdr:twoCellAnchor>
  <xdr:twoCellAnchor>
    <xdr:from>
      <xdr:col>7</xdr:col>
      <xdr:colOff>0</xdr:colOff>
      <xdr:row>11</xdr:row>
      <xdr:rowOff>0</xdr:rowOff>
    </xdr:from>
    <xdr:to>
      <xdr:col>7</xdr:col>
      <xdr:colOff>0</xdr:colOff>
      <xdr:row>12</xdr:row>
      <xdr:rowOff>0</xdr:rowOff>
    </xdr:to>
    <xdr:sp macro="" textlink="">
      <xdr:nvSpPr>
        <xdr:cNvPr id="256483" name="Line 508">
          <a:extLst>
            <a:ext uri="{FF2B5EF4-FFF2-40B4-BE49-F238E27FC236}">
              <a16:creationId xmlns="" xmlns:a16="http://schemas.microsoft.com/office/drawing/2014/main" id="{B232C9BA-268D-44C4-B7D1-284C2297B6C4}"/>
            </a:ext>
          </a:extLst>
        </xdr:cNvPr>
        <xdr:cNvSpPr>
          <a:spLocks noChangeShapeType="1"/>
        </xdr:cNvSpPr>
      </xdr:nvSpPr>
      <xdr:spPr bwMode="auto">
        <a:xfrm>
          <a:off x="1466850" y="3073400"/>
          <a:ext cx="0" cy="2794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13</xdr:col>
      <xdr:colOff>0</xdr:colOff>
      <xdr:row>11</xdr:row>
      <xdr:rowOff>0</xdr:rowOff>
    </xdr:from>
    <xdr:to>
      <xdr:col>13</xdr:col>
      <xdr:colOff>0</xdr:colOff>
      <xdr:row>12</xdr:row>
      <xdr:rowOff>0</xdr:rowOff>
    </xdr:to>
    <xdr:sp macro="" textlink="">
      <xdr:nvSpPr>
        <xdr:cNvPr id="256484" name="Line 509">
          <a:extLst>
            <a:ext uri="{FF2B5EF4-FFF2-40B4-BE49-F238E27FC236}">
              <a16:creationId xmlns="" xmlns:a16="http://schemas.microsoft.com/office/drawing/2014/main" id="{87B2BFA2-D30D-404D-A29D-57E0D47846F5}"/>
            </a:ext>
          </a:extLst>
        </xdr:cNvPr>
        <xdr:cNvSpPr>
          <a:spLocks noChangeShapeType="1"/>
        </xdr:cNvSpPr>
      </xdr:nvSpPr>
      <xdr:spPr bwMode="auto">
        <a:xfrm>
          <a:off x="2724150" y="3073400"/>
          <a:ext cx="0" cy="2794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16</xdr:row>
      <xdr:rowOff>0</xdr:rowOff>
    </xdr:from>
    <xdr:to>
      <xdr:col>12</xdr:col>
      <xdr:colOff>0</xdr:colOff>
      <xdr:row>17</xdr:row>
      <xdr:rowOff>0</xdr:rowOff>
    </xdr:to>
    <xdr:sp macro="" textlink="">
      <xdr:nvSpPr>
        <xdr:cNvPr id="256485" name="Line 510">
          <a:extLst>
            <a:ext uri="{FF2B5EF4-FFF2-40B4-BE49-F238E27FC236}">
              <a16:creationId xmlns="" xmlns:a16="http://schemas.microsoft.com/office/drawing/2014/main" id="{37516282-AED7-443D-9BEB-829D1F2B7034}"/>
            </a:ext>
          </a:extLst>
        </xdr:cNvPr>
        <xdr:cNvSpPr>
          <a:spLocks noChangeShapeType="1"/>
        </xdr:cNvSpPr>
      </xdr:nvSpPr>
      <xdr:spPr bwMode="auto">
        <a:xfrm>
          <a:off x="2514600" y="4470400"/>
          <a:ext cx="0" cy="2794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7</xdr:row>
      <xdr:rowOff>0</xdr:rowOff>
    </xdr:from>
    <xdr:to>
      <xdr:col>7</xdr:col>
      <xdr:colOff>0</xdr:colOff>
      <xdr:row>8</xdr:row>
      <xdr:rowOff>0</xdr:rowOff>
    </xdr:to>
    <xdr:sp macro="" textlink="">
      <xdr:nvSpPr>
        <xdr:cNvPr id="256486" name="Line 512">
          <a:extLst>
            <a:ext uri="{FF2B5EF4-FFF2-40B4-BE49-F238E27FC236}">
              <a16:creationId xmlns="" xmlns:a16="http://schemas.microsoft.com/office/drawing/2014/main" id="{745390A0-51F5-43E3-958A-994DDACDCCD0}"/>
            </a:ext>
          </a:extLst>
        </xdr:cNvPr>
        <xdr:cNvSpPr>
          <a:spLocks noChangeShapeType="1"/>
        </xdr:cNvSpPr>
      </xdr:nvSpPr>
      <xdr:spPr bwMode="auto">
        <a:xfrm>
          <a:off x="1466850" y="1955800"/>
          <a:ext cx="0" cy="2794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7</xdr:row>
      <xdr:rowOff>0</xdr:rowOff>
    </xdr:from>
    <xdr:to>
      <xdr:col>13</xdr:col>
      <xdr:colOff>0</xdr:colOff>
      <xdr:row>7</xdr:row>
      <xdr:rowOff>0</xdr:rowOff>
    </xdr:to>
    <xdr:sp macro="" textlink="">
      <xdr:nvSpPr>
        <xdr:cNvPr id="256487" name="Line 513">
          <a:extLst>
            <a:ext uri="{FF2B5EF4-FFF2-40B4-BE49-F238E27FC236}">
              <a16:creationId xmlns="" xmlns:a16="http://schemas.microsoft.com/office/drawing/2014/main" id="{A273799A-7933-407D-BD3C-58A6FC2F1905}"/>
            </a:ext>
          </a:extLst>
        </xdr:cNvPr>
        <xdr:cNvSpPr>
          <a:spLocks noChangeShapeType="1"/>
        </xdr:cNvSpPr>
      </xdr:nvSpPr>
      <xdr:spPr bwMode="auto">
        <a:xfrm>
          <a:off x="1466850" y="1955800"/>
          <a:ext cx="12573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0</xdr:colOff>
      <xdr:row>7</xdr:row>
      <xdr:rowOff>0</xdr:rowOff>
    </xdr:from>
    <xdr:to>
      <xdr:col>9</xdr:col>
      <xdr:colOff>0</xdr:colOff>
      <xdr:row>8</xdr:row>
      <xdr:rowOff>0</xdr:rowOff>
    </xdr:to>
    <xdr:sp macro="" textlink="">
      <xdr:nvSpPr>
        <xdr:cNvPr id="256488" name="Line 514">
          <a:extLst>
            <a:ext uri="{FF2B5EF4-FFF2-40B4-BE49-F238E27FC236}">
              <a16:creationId xmlns="" xmlns:a16="http://schemas.microsoft.com/office/drawing/2014/main" id="{2AD3BFDC-FA75-4FD5-A3A8-46813EAE8BE7}"/>
            </a:ext>
          </a:extLst>
        </xdr:cNvPr>
        <xdr:cNvSpPr>
          <a:spLocks noChangeShapeType="1"/>
        </xdr:cNvSpPr>
      </xdr:nvSpPr>
      <xdr:spPr bwMode="auto">
        <a:xfrm>
          <a:off x="1885950" y="1955800"/>
          <a:ext cx="0" cy="2794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7</xdr:row>
      <xdr:rowOff>0</xdr:rowOff>
    </xdr:from>
    <xdr:to>
      <xdr:col>11</xdr:col>
      <xdr:colOff>0</xdr:colOff>
      <xdr:row>8</xdr:row>
      <xdr:rowOff>0</xdr:rowOff>
    </xdr:to>
    <xdr:sp macro="" textlink="">
      <xdr:nvSpPr>
        <xdr:cNvPr id="256489" name="Line 515">
          <a:extLst>
            <a:ext uri="{FF2B5EF4-FFF2-40B4-BE49-F238E27FC236}">
              <a16:creationId xmlns="" xmlns:a16="http://schemas.microsoft.com/office/drawing/2014/main" id="{57F4DADA-F93A-4F64-9875-D84CA1B4935F}"/>
            </a:ext>
          </a:extLst>
        </xdr:cNvPr>
        <xdr:cNvSpPr>
          <a:spLocks noChangeShapeType="1"/>
        </xdr:cNvSpPr>
      </xdr:nvSpPr>
      <xdr:spPr bwMode="auto">
        <a:xfrm>
          <a:off x="2305050" y="1955800"/>
          <a:ext cx="0" cy="2794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13</xdr:col>
      <xdr:colOff>0</xdr:colOff>
      <xdr:row>7</xdr:row>
      <xdr:rowOff>0</xdr:rowOff>
    </xdr:from>
    <xdr:to>
      <xdr:col>13</xdr:col>
      <xdr:colOff>0</xdr:colOff>
      <xdr:row>8</xdr:row>
      <xdr:rowOff>0</xdr:rowOff>
    </xdr:to>
    <xdr:sp macro="" textlink="">
      <xdr:nvSpPr>
        <xdr:cNvPr id="256490" name="Line 516">
          <a:extLst>
            <a:ext uri="{FF2B5EF4-FFF2-40B4-BE49-F238E27FC236}">
              <a16:creationId xmlns="" xmlns:a16="http://schemas.microsoft.com/office/drawing/2014/main" id="{CA657A5E-C97F-4A66-A787-9B33A57CE453}"/>
            </a:ext>
          </a:extLst>
        </xdr:cNvPr>
        <xdr:cNvSpPr>
          <a:spLocks noChangeShapeType="1"/>
        </xdr:cNvSpPr>
      </xdr:nvSpPr>
      <xdr:spPr bwMode="auto">
        <a:xfrm>
          <a:off x="2724150" y="1955800"/>
          <a:ext cx="0" cy="2794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16</xdr:row>
      <xdr:rowOff>0</xdr:rowOff>
    </xdr:from>
    <xdr:to>
      <xdr:col>8</xdr:col>
      <xdr:colOff>0</xdr:colOff>
      <xdr:row>17</xdr:row>
      <xdr:rowOff>0</xdr:rowOff>
    </xdr:to>
    <xdr:sp macro="" textlink="">
      <xdr:nvSpPr>
        <xdr:cNvPr id="256491" name="Line 517">
          <a:extLst>
            <a:ext uri="{FF2B5EF4-FFF2-40B4-BE49-F238E27FC236}">
              <a16:creationId xmlns="" xmlns:a16="http://schemas.microsoft.com/office/drawing/2014/main" id="{56311CA1-3500-4CF0-87DB-0AAE61C64E53}"/>
            </a:ext>
          </a:extLst>
        </xdr:cNvPr>
        <xdr:cNvSpPr>
          <a:spLocks noChangeShapeType="1"/>
        </xdr:cNvSpPr>
      </xdr:nvSpPr>
      <xdr:spPr bwMode="auto">
        <a:xfrm>
          <a:off x="1676400" y="4470400"/>
          <a:ext cx="0" cy="2794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11</xdr:row>
      <xdr:rowOff>0</xdr:rowOff>
    </xdr:from>
    <xdr:to>
      <xdr:col>12</xdr:col>
      <xdr:colOff>0</xdr:colOff>
      <xdr:row>11</xdr:row>
      <xdr:rowOff>0</xdr:rowOff>
    </xdr:to>
    <xdr:sp macro="" textlink="">
      <xdr:nvSpPr>
        <xdr:cNvPr id="256492" name="Line 518">
          <a:extLst>
            <a:ext uri="{FF2B5EF4-FFF2-40B4-BE49-F238E27FC236}">
              <a16:creationId xmlns="" xmlns:a16="http://schemas.microsoft.com/office/drawing/2014/main" id="{0FD64750-E628-418A-8C2E-C835709DA4BA}"/>
            </a:ext>
          </a:extLst>
        </xdr:cNvPr>
        <xdr:cNvSpPr>
          <a:spLocks noChangeShapeType="1"/>
        </xdr:cNvSpPr>
      </xdr:nvSpPr>
      <xdr:spPr bwMode="auto">
        <a:xfrm>
          <a:off x="1676400" y="3073400"/>
          <a:ext cx="8382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12</xdr:row>
      <xdr:rowOff>0</xdr:rowOff>
    </xdr:from>
    <xdr:to>
      <xdr:col>8</xdr:col>
      <xdr:colOff>0</xdr:colOff>
      <xdr:row>12</xdr:row>
      <xdr:rowOff>0</xdr:rowOff>
    </xdr:to>
    <xdr:sp macro="" textlink="">
      <xdr:nvSpPr>
        <xdr:cNvPr id="256493" name="Line 519">
          <a:extLst>
            <a:ext uri="{FF2B5EF4-FFF2-40B4-BE49-F238E27FC236}">
              <a16:creationId xmlns="" xmlns:a16="http://schemas.microsoft.com/office/drawing/2014/main" id="{FFBD8C95-DEC2-474C-990C-F72F9DA7DD97}"/>
            </a:ext>
          </a:extLst>
        </xdr:cNvPr>
        <xdr:cNvSpPr>
          <a:spLocks noChangeShapeType="1"/>
        </xdr:cNvSpPr>
      </xdr:nvSpPr>
      <xdr:spPr bwMode="auto">
        <a:xfrm>
          <a:off x="1466850" y="3352800"/>
          <a:ext cx="2095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177800</xdr:colOff>
      <xdr:row>12</xdr:row>
      <xdr:rowOff>0</xdr:rowOff>
    </xdr:from>
    <xdr:to>
      <xdr:col>11</xdr:col>
      <xdr:colOff>76200</xdr:colOff>
      <xdr:row>12</xdr:row>
      <xdr:rowOff>0</xdr:rowOff>
    </xdr:to>
    <xdr:sp macro="" textlink="">
      <xdr:nvSpPr>
        <xdr:cNvPr id="256494" name="Line 520">
          <a:extLst>
            <a:ext uri="{FF2B5EF4-FFF2-40B4-BE49-F238E27FC236}">
              <a16:creationId xmlns="" xmlns:a16="http://schemas.microsoft.com/office/drawing/2014/main" id="{AEB9D419-D8B9-4C13-8780-74F29CCD2BC9}"/>
            </a:ext>
          </a:extLst>
        </xdr:cNvPr>
        <xdr:cNvSpPr>
          <a:spLocks noChangeShapeType="1"/>
        </xdr:cNvSpPr>
      </xdr:nvSpPr>
      <xdr:spPr bwMode="auto">
        <a:xfrm>
          <a:off x="1854200" y="3352800"/>
          <a:ext cx="527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11</xdr:row>
      <xdr:rowOff>0</xdr:rowOff>
    </xdr:from>
    <xdr:to>
      <xdr:col>12</xdr:col>
      <xdr:colOff>0</xdr:colOff>
      <xdr:row>12</xdr:row>
      <xdr:rowOff>0</xdr:rowOff>
    </xdr:to>
    <xdr:sp macro="" textlink="">
      <xdr:nvSpPr>
        <xdr:cNvPr id="256495" name="Line 521">
          <a:extLst>
            <a:ext uri="{FF2B5EF4-FFF2-40B4-BE49-F238E27FC236}">
              <a16:creationId xmlns="" xmlns:a16="http://schemas.microsoft.com/office/drawing/2014/main" id="{DB9D751D-72DB-4182-936A-ED4C4D69BE0E}"/>
            </a:ext>
          </a:extLst>
        </xdr:cNvPr>
        <xdr:cNvSpPr>
          <a:spLocks noChangeShapeType="1"/>
        </xdr:cNvSpPr>
      </xdr:nvSpPr>
      <xdr:spPr bwMode="auto">
        <a:xfrm>
          <a:off x="2514600" y="3073400"/>
          <a:ext cx="0" cy="2794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11</xdr:row>
      <xdr:rowOff>0</xdr:rowOff>
    </xdr:from>
    <xdr:to>
      <xdr:col>8</xdr:col>
      <xdr:colOff>0</xdr:colOff>
      <xdr:row>12</xdr:row>
      <xdr:rowOff>0</xdr:rowOff>
    </xdr:to>
    <xdr:sp macro="" textlink="">
      <xdr:nvSpPr>
        <xdr:cNvPr id="256496" name="Line 522">
          <a:extLst>
            <a:ext uri="{FF2B5EF4-FFF2-40B4-BE49-F238E27FC236}">
              <a16:creationId xmlns="" xmlns:a16="http://schemas.microsoft.com/office/drawing/2014/main" id="{3E4C7C4F-C037-4808-ADED-F04AB50C8B82}"/>
            </a:ext>
          </a:extLst>
        </xdr:cNvPr>
        <xdr:cNvSpPr>
          <a:spLocks noChangeShapeType="1"/>
        </xdr:cNvSpPr>
      </xdr:nvSpPr>
      <xdr:spPr bwMode="auto">
        <a:xfrm>
          <a:off x="1676400" y="3073400"/>
          <a:ext cx="0" cy="2794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0</xdr:rowOff>
    </xdr:from>
    <xdr:to>
      <xdr:col>6</xdr:col>
      <xdr:colOff>0</xdr:colOff>
      <xdr:row>11</xdr:row>
      <xdr:rowOff>0</xdr:rowOff>
    </xdr:to>
    <xdr:grpSp>
      <xdr:nvGrpSpPr>
        <xdr:cNvPr id="256497" name="Group 523">
          <a:extLst>
            <a:ext uri="{FF2B5EF4-FFF2-40B4-BE49-F238E27FC236}">
              <a16:creationId xmlns="" xmlns:a16="http://schemas.microsoft.com/office/drawing/2014/main" id="{7D7BF9A5-0DDE-4CB4-BCDA-E1FC307E78E3}"/>
            </a:ext>
          </a:extLst>
        </xdr:cNvPr>
        <xdr:cNvGrpSpPr>
          <a:grpSpLocks/>
        </xdr:cNvGrpSpPr>
      </xdr:nvGrpSpPr>
      <xdr:grpSpPr bwMode="auto">
        <a:xfrm flipH="1">
          <a:off x="1143000" y="2486025"/>
          <a:ext cx="228600" cy="552450"/>
          <a:chOff x="450" y="130"/>
          <a:chExt cx="25" cy="156"/>
        </a:xfrm>
      </xdr:grpSpPr>
      <xdr:sp macro="" textlink="">
        <xdr:nvSpPr>
          <xdr:cNvPr id="256583" name="Line 524">
            <a:extLst>
              <a:ext uri="{FF2B5EF4-FFF2-40B4-BE49-F238E27FC236}">
                <a16:creationId xmlns="" xmlns:a16="http://schemas.microsoft.com/office/drawing/2014/main" id="{5AEB715A-5D84-4237-9ACC-874F2CF1D480}"/>
              </a:ext>
            </a:extLst>
          </xdr:cNvPr>
          <xdr:cNvSpPr>
            <a:spLocks noChangeShapeType="1"/>
          </xdr:cNvSpPr>
        </xdr:nvSpPr>
        <xdr:spPr bwMode="auto">
          <a:xfrm>
            <a:off x="475" y="130"/>
            <a:ext cx="0" cy="156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56584" name="Line 525">
            <a:extLst>
              <a:ext uri="{FF2B5EF4-FFF2-40B4-BE49-F238E27FC236}">
                <a16:creationId xmlns="" xmlns:a16="http://schemas.microsoft.com/office/drawing/2014/main" id="{B2844F68-F8E9-4164-A497-7AE67B98FD98}"/>
              </a:ext>
            </a:extLst>
          </xdr:cNvPr>
          <xdr:cNvSpPr>
            <a:spLocks noChangeShapeType="1"/>
          </xdr:cNvSpPr>
        </xdr:nvSpPr>
        <xdr:spPr bwMode="auto">
          <a:xfrm>
            <a:off x="450" y="286"/>
            <a:ext cx="25" cy="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</xdr:grpSp>
    <xdr:clientData/>
  </xdr:twoCellAnchor>
  <xdr:twoCellAnchor>
    <xdr:from>
      <xdr:col>11</xdr:col>
      <xdr:colOff>69850</xdr:colOff>
      <xdr:row>11</xdr:row>
      <xdr:rowOff>0</xdr:rowOff>
    </xdr:from>
    <xdr:to>
      <xdr:col>11</xdr:col>
      <xdr:colOff>69850</xdr:colOff>
      <xdr:row>12</xdr:row>
      <xdr:rowOff>0</xdr:rowOff>
    </xdr:to>
    <xdr:sp macro="" textlink="">
      <xdr:nvSpPr>
        <xdr:cNvPr id="256498" name="Line 526">
          <a:extLst>
            <a:ext uri="{FF2B5EF4-FFF2-40B4-BE49-F238E27FC236}">
              <a16:creationId xmlns="" xmlns:a16="http://schemas.microsoft.com/office/drawing/2014/main" id="{9485ADA4-7832-44FC-8FF4-00E666BAC9C5}"/>
            </a:ext>
          </a:extLst>
        </xdr:cNvPr>
        <xdr:cNvSpPr>
          <a:spLocks noChangeShapeType="1"/>
        </xdr:cNvSpPr>
      </xdr:nvSpPr>
      <xdr:spPr bwMode="auto">
        <a:xfrm>
          <a:off x="2374900" y="3073400"/>
          <a:ext cx="0" cy="2794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152400</xdr:colOff>
      <xdr:row>11</xdr:row>
      <xdr:rowOff>0</xdr:rowOff>
    </xdr:from>
    <xdr:to>
      <xdr:col>8</xdr:col>
      <xdr:colOff>152400</xdr:colOff>
      <xdr:row>12</xdr:row>
      <xdr:rowOff>0</xdr:rowOff>
    </xdr:to>
    <xdr:sp macro="" textlink="">
      <xdr:nvSpPr>
        <xdr:cNvPr id="256499" name="Line 527">
          <a:extLst>
            <a:ext uri="{FF2B5EF4-FFF2-40B4-BE49-F238E27FC236}">
              <a16:creationId xmlns="" xmlns:a16="http://schemas.microsoft.com/office/drawing/2014/main" id="{A8720C7F-9D33-4665-B4F1-6699C06B9F6D}"/>
            </a:ext>
          </a:extLst>
        </xdr:cNvPr>
        <xdr:cNvSpPr>
          <a:spLocks noChangeShapeType="1"/>
        </xdr:cNvSpPr>
      </xdr:nvSpPr>
      <xdr:spPr bwMode="auto">
        <a:xfrm>
          <a:off x="1828800" y="3073400"/>
          <a:ext cx="0" cy="2794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12</xdr:row>
      <xdr:rowOff>0</xdr:rowOff>
    </xdr:from>
    <xdr:to>
      <xdr:col>8</xdr:col>
      <xdr:colOff>133350</xdr:colOff>
      <xdr:row>12</xdr:row>
      <xdr:rowOff>0</xdr:rowOff>
    </xdr:to>
    <xdr:sp macro="" textlink="">
      <xdr:nvSpPr>
        <xdr:cNvPr id="256500" name="Line 528">
          <a:extLst>
            <a:ext uri="{FF2B5EF4-FFF2-40B4-BE49-F238E27FC236}">
              <a16:creationId xmlns="" xmlns:a16="http://schemas.microsoft.com/office/drawing/2014/main" id="{CD782135-C4D2-4DA7-A9EB-7F1B1EC7615A}"/>
            </a:ext>
          </a:extLst>
        </xdr:cNvPr>
        <xdr:cNvSpPr>
          <a:spLocks noChangeShapeType="1"/>
        </xdr:cNvSpPr>
      </xdr:nvSpPr>
      <xdr:spPr bwMode="auto">
        <a:xfrm>
          <a:off x="1676400" y="3352800"/>
          <a:ext cx="1333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57150</xdr:colOff>
      <xdr:row>12</xdr:row>
      <xdr:rowOff>0</xdr:rowOff>
    </xdr:from>
    <xdr:to>
      <xdr:col>12</xdr:col>
      <xdr:colOff>0</xdr:colOff>
      <xdr:row>12</xdr:row>
      <xdr:rowOff>0</xdr:rowOff>
    </xdr:to>
    <xdr:sp macro="" textlink="">
      <xdr:nvSpPr>
        <xdr:cNvPr id="256501" name="Line 529">
          <a:extLst>
            <a:ext uri="{FF2B5EF4-FFF2-40B4-BE49-F238E27FC236}">
              <a16:creationId xmlns="" xmlns:a16="http://schemas.microsoft.com/office/drawing/2014/main" id="{B157BF37-D694-420F-B901-D5AF94304DD2}"/>
            </a:ext>
          </a:extLst>
        </xdr:cNvPr>
        <xdr:cNvSpPr>
          <a:spLocks noChangeShapeType="1"/>
        </xdr:cNvSpPr>
      </xdr:nvSpPr>
      <xdr:spPr bwMode="auto">
        <a:xfrm>
          <a:off x="2362200" y="3352800"/>
          <a:ext cx="1524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82550</xdr:colOff>
      <xdr:row>10</xdr:row>
      <xdr:rowOff>0</xdr:rowOff>
    </xdr:from>
    <xdr:to>
      <xdr:col>12</xdr:col>
      <xdr:colOff>107950</xdr:colOff>
      <xdr:row>10</xdr:row>
      <xdr:rowOff>0</xdr:rowOff>
    </xdr:to>
    <xdr:sp macro="" textlink="">
      <xdr:nvSpPr>
        <xdr:cNvPr id="256502" name="Line 530">
          <a:extLst>
            <a:ext uri="{FF2B5EF4-FFF2-40B4-BE49-F238E27FC236}">
              <a16:creationId xmlns="" xmlns:a16="http://schemas.microsoft.com/office/drawing/2014/main" id="{347B1E5B-4CB8-4392-A07E-048BD71D1A04}"/>
            </a:ext>
          </a:extLst>
        </xdr:cNvPr>
        <xdr:cNvSpPr>
          <a:spLocks noChangeShapeType="1"/>
        </xdr:cNvSpPr>
      </xdr:nvSpPr>
      <xdr:spPr bwMode="auto">
        <a:xfrm>
          <a:off x="1549400" y="2794000"/>
          <a:ext cx="10731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14</xdr:col>
      <xdr:colOff>0</xdr:colOff>
      <xdr:row>9</xdr:row>
      <xdr:rowOff>0</xdr:rowOff>
    </xdr:from>
    <xdr:to>
      <xdr:col>14</xdr:col>
      <xdr:colOff>0</xdr:colOff>
      <xdr:row>10</xdr:row>
      <xdr:rowOff>0</xdr:rowOff>
    </xdr:to>
    <xdr:sp macro="" textlink="">
      <xdr:nvSpPr>
        <xdr:cNvPr id="256503" name="Line 531">
          <a:extLst>
            <a:ext uri="{FF2B5EF4-FFF2-40B4-BE49-F238E27FC236}">
              <a16:creationId xmlns="" xmlns:a16="http://schemas.microsoft.com/office/drawing/2014/main" id="{F9B01FB8-4D0A-4800-9577-3293C5300635}"/>
            </a:ext>
          </a:extLst>
        </xdr:cNvPr>
        <xdr:cNvSpPr>
          <a:spLocks noChangeShapeType="1"/>
        </xdr:cNvSpPr>
      </xdr:nvSpPr>
      <xdr:spPr bwMode="auto">
        <a:xfrm>
          <a:off x="2933700" y="2514600"/>
          <a:ext cx="0" cy="2794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14</xdr:col>
      <xdr:colOff>0</xdr:colOff>
      <xdr:row>10</xdr:row>
      <xdr:rowOff>0</xdr:rowOff>
    </xdr:from>
    <xdr:to>
      <xdr:col>14</xdr:col>
      <xdr:colOff>0</xdr:colOff>
      <xdr:row>11</xdr:row>
      <xdr:rowOff>0</xdr:rowOff>
    </xdr:to>
    <xdr:sp macro="" textlink="">
      <xdr:nvSpPr>
        <xdr:cNvPr id="256504" name="Line 532">
          <a:extLst>
            <a:ext uri="{FF2B5EF4-FFF2-40B4-BE49-F238E27FC236}">
              <a16:creationId xmlns="" xmlns:a16="http://schemas.microsoft.com/office/drawing/2014/main" id="{91882C84-01DD-4E54-80E4-205E792923CE}"/>
            </a:ext>
          </a:extLst>
        </xdr:cNvPr>
        <xdr:cNvSpPr>
          <a:spLocks noChangeShapeType="1"/>
        </xdr:cNvSpPr>
      </xdr:nvSpPr>
      <xdr:spPr bwMode="auto">
        <a:xfrm>
          <a:off x="2933700" y="2794000"/>
          <a:ext cx="0" cy="2794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13</xdr:col>
      <xdr:colOff>0</xdr:colOff>
      <xdr:row>11</xdr:row>
      <xdr:rowOff>0</xdr:rowOff>
    </xdr:from>
    <xdr:to>
      <xdr:col>14</xdr:col>
      <xdr:colOff>0</xdr:colOff>
      <xdr:row>11</xdr:row>
      <xdr:rowOff>0</xdr:rowOff>
    </xdr:to>
    <xdr:sp macro="" textlink="">
      <xdr:nvSpPr>
        <xdr:cNvPr id="256505" name="Line 533">
          <a:extLst>
            <a:ext uri="{FF2B5EF4-FFF2-40B4-BE49-F238E27FC236}">
              <a16:creationId xmlns="" xmlns:a16="http://schemas.microsoft.com/office/drawing/2014/main" id="{2406D929-5B85-460E-A387-9FDD35261A4F}"/>
            </a:ext>
          </a:extLst>
        </xdr:cNvPr>
        <xdr:cNvSpPr>
          <a:spLocks noChangeShapeType="1"/>
        </xdr:cNvSpPr>
      </xdr:nvSpPr>
      <xdr:spPr bwMode="auto">
        <a:xfrm>
          <a:off x="2724150" y="3073400"/>
          <a:ext cx="2095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13</xdr:col>
      <xdr:colOff>0</xdr:colOff>
      <xdr:row>10</xdr:row>
      <xdr:rowOff>0</xdr:rowOff>
    </xdr:from>
    <xdr:to>
      <xdr:col>14</xdr:col>
      <xdr:colOff>0</xdr:colOff>
      <xdr:row>10</xdr:row>
      <xdr:rowOff>0</xdr:rowOff>
    </xdr:to>
    <xdr:sp macro="" textlink="">
      <xdr:nvSpPr>
        <xdr:cNvPr id="256506" name="Line 534">
          <a:extLst>
            <a:ext uri="{FF2B5EF4-FFF2-40B4-BE49-F238E27FC236}">
              <a16:creationId xmlns="" xmlns:a16="http://schemas.microsoft.com/office/drawing/2014/main" id="{318DE3CF-3636-4745-AE2A-A825BF731CE3}"/>
            </a:ext>
          </a:extLst>
        </xdr:cNvPr>
        <xdr:cNvSpPr>
          <a:spLocks noChangeShapeType="1"/>
        </xdr:cNvSpPr>
      </xdr:nvSpPr>
      <xdr:spPr bwMode="auto">
        <a:xfrm>
          <a:off x="2724150" y="2794000"/>
          <a:ext cx="2095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12</xdr:row>
      <xdr:rowOff>0</xdr:rowOff>
    </xdr:from>
    <xdr:to>
      <xdr:col>13</xdr:col>
      <xdr:colOff>0</xdr:colOff>
      <xdr:row>12</xdr:row>
      <xdr:rowOff>0</xdr:rowOff>
    </xdr:to>
    <xdr:sp macro="" textlink="">
      <xdr:nvSpPr>
        <xdr:cNvPr id="256507" name="Line 535">
          <a:extLst>
            <a:ext uri="{FF2B5EF4-FFF2-40B4-BE49-F238E27FC236}">
              <a16:creationId xmlns="" xmlns:a16="http://schemas.microsoft.com/office/drawing/2014/main" id="{51E3B8E5-7360-4971-886E-026B34949605}"/>
            </a:ext>
          </a:extLst>
        </xdr:cNvPr>
        <xdr:cNvSpPr>
          <a:spLocks noChangeShapeType="1"/>
        </xdr:cNvSpPr>
      </xdr:nvSpPr>
      <xdr:spPr bwMode="auto">
        <a:xfrm>
          <a:off x="2514600" y="3352800"/>
          <a:ext cx="2095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9</xdr:row>
      <xdr:rowOff>0</xdr:rowOff>
    </xdr:from>
    <xdr:to>
      <xdr:col>17</xdr:col>
      <xdr:colOff>0</xdr:colOff>
      <xdr:row>9</xdr:row>
      <xdr:rowOff>0</xdr:rowOff>
    </xdr:to>
    <xdr:sp macro="" textlink="">
      <xdr:nvSpPr>
        <xdr:cNvPr id="256508" name="Line 574">
          <a:extLst>
            <a:ext uri="{FF2B5EF4-FFF2-40B4-BE49-F238E27FC236}">
              <a16:creationId xmlns="" xmlns:a16="http://schemas.microsoft.com/office/drawing/2014/main" id="{75C398FB-6002-469B-BDA8-33FC5F0C522A}"/>
            </a:ext>
          </a:extLst>
        </xdr:cNvPr>
        <xdr:cNvSpPr>
          <a:spLocks noChangeShapeType="1"/>
        </xdr:cNvSpPr>
      </xdr:nvSpPr>
      <xdr:spPr bwMode="auto">
        <a:xfrm>
          <a:off x="628650" y="2514600"/>
          <a:ext cx="29337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</xdr:row>
      <xdr:rowOff>0</xdr:rowOff>
    </xdr:from>
    <xdr:to>
      <xdr:col>8</xdr:col>
      <xdr:colOff>0</xdr:colOff>
      <xdr:row>11</xdr:row>
      <xdr:rowOff>0</xdr:rowOff>
    </xdr:to>
    <xdr:sp macro="" textlink="">
      <xdr:nvSpPr>
        <xdr:cNvPr id="256509" name="Line 575">
          <a:extLst>
            <a:ext uri="{FF2B5EF4-FFF2-40B4-BE49-F238E27FC236}">
              <a16:creationId xmlns="" xmlns:a16="http://schemas.microsoft.com/office/drawing/2014/main" id="{BCD06BF6-A461-4148-9EDF-EA7B98C5634E}"/>
            </a:ext>
          </a:extLst>
        </xdr:cNvPr>
        <xdr:cNvSpPr>
          <a:spLocks noChangeShapeType="1"/>
        </xdr:cNvSpPr>
      </xdr:nvSpPr>
      <xdr:spPr bwMode="auto">
        <a:xfrm>
          <a:off x="1466850" y="2514600"/>
          <a:ext cx="209550" cy="5588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15</xdr:row>
      <xdr:rowOff>0</xdr:rowOff>
    </xdr:from>
    <xdr:to>
      <xdr:col>9</xdr:col>
      <xdr:colOff>0</xdr:colOff>
      <xdr:row>15</xdr:row>
      <xdr:rowOff>0</xdr:rowOff>
    </xdr:to>
    <xdr:sp macro="" textlink="">
      <xdr:nvSpPr>
        <xdr:cNvPr id="256510" name="Line 576">
          <a:extLst>
            <a:ext uri="{FF2B5EF4-FFF2-40B4-BE49-F238E27FC236}">
              <a16:creationId xmlns="" xmlns:a16="http://schemas.microsoft.com/office/drawing/2014/main" id="{EF8CD313-24E1-497E-8FBC-A4165C8B3BAB}"/>
            </a:ext>
          </a:extLst>
        </xdr:cNvPr>
        <xdr:cNvSpPr>
          <a:spLocks noChangeShapeType="1"/>
        </xdr:cNvSpPr>
      </xdr:nvSpPr>
      <xdr:spPr bwMode="auto">
        <a:xfrm>
          <a:off x="1676400" y="4191000"/>
          <a:ext cx="2095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9</xdr:row>
      <xdr:rowOff>0</xdr:rowOff>
    </xdr:from>
    <xdr:to>
      <xdr:col>9</xdr:col>
      <xdr:colOff>0</xdr:colOff>
      <xdr:row>15</xdr:row>
      <xdr:rowOff>0</xdr:rowOff>
    </xdr:to>
    <xdr:sp macro="" textlink="">
      <xdr:nvSpPr>
        <xdr:cNvPr id="256511" name="Line 577">
          <a:extLst>
            <a:ext uri="{FF2B5EF4-FFF2-40B4-BE49-F238E27FC236}">
              <a16:creationId xmlns="" xmlns:a16="http://schemas.microsoft.com/office/drawing/2014/main" id="{65391B0E-139B-414B-AE2F-DFB12398EFE0}"/>
            </a:ext>
          </a:extLst>
        </xdr:cNvPr>
        <xdr:cNvSpPr>
          <a:spLocks noChangeShapeType="1"/>
        </xdr:cNvSpPr>
      </xdr:nvSpPr>
      <xdr:spPr bwMode="auto">
        <a:xfrm flipH="1">
          <a:off x="1676400" y="2514600"/>
          <a:ext cx="209550" cy="16764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15</xdr:row>
      <xdr:rowOff>0</xdr:rowOff>
    </xdr:from>
    <xdr:to>
      <xdr:col>12</xdr:col>
      <xdr:colOff>0</xdr:colOff>
      <xdr:row>15</xdr:row>
      <xdr:rowOff>0</xdr:rowOff>
    </xdr:to>
    <xdr:sp macro="" textlink="">
      <xdr:nvSpPr>
        <xdr:cNvPr id="256512" name="Line 578">
          <a:extLst>
            <a:ext uri="{FF2B5EF4-FFF2-40B4-BE49-F238E27FC236}">
              <a16:creationId xmlns="" xmlns:a16="http://schemas.microsoft.com/office/drawing/2014/main" id="{0FB9AE4D-D421-40C7-975B-3F713E223240}"/>
            </a:ext>
          </a:extLst>
        </xdr:cNvPr>
        <xdr:cNvSpPr>
          <a:spLocks noChangeShapeType="1"/>
        </xdr:cNvSpPr>
      </xdr:nvSpPr>
      <xdr:spPr bwMode="auto">
        <a:xfrm>
          <a:off x="1676400" y="4191000"/>
          <a:ext cx="8382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9</xdr:row>
      <xdr:rowOff>0</xdr:rowOff>
    </xdr:from>
    <xdr:to>
      <xdr:col>12</xdr:col>
      <xdr:colOff>0</xdr:colOff>
      <xdr:row>15</xdr:row>
      <xdr:rowOff>0</xdr:rowOff>
    </xdr:to>
    <xdr:sp macro="" textlink="">
      <xdr:nvSpPr>
        <xdr:cNvPr id="256513" name="Line 579">
          <a:extLst>
            <a:ext uri="{FF2B5EF4-FFF2-40B4-BE49-F238E27FC236}">
              <a16:creationId xmlns="" xmlns:a16="http://schemas.microsoft.com/office/drawing/2014/main" id="{C6BB73E5-7611-4CB7-9195-858DF47B7A80}"/>
            </a:ext>
          </a:extLst>
        </xdr:cNvPr>
        <xdr:cNvSpPr>
          <a:spLocks noChangeShapeType="1"/>
        </xdr:cNvSpPr>
      </xdr:nvSpPr>
      <xdr:spPr bwMode="auto">
        <a:xfrm>
          <a:off x="2305050" y="2514600"/>
          <a:ext cx="209550" cy="16764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9</xdr:row>
      <xdr:rowOff>0</xdr:rowOff>
    </xdr:from>
    <xdr:to>
      <xdr:col>13</xdr:col>
      <xdr:colOff>0</xdr:colOff>
      <xdr:row>11</xdr:row>
      <xdr:rowOff>0</xdr:rowOff>
    </xdr:to>
    <xdr:sp macro="" textlink="">
      <xdr:nvSpPr>
        <xdr:cNvPr id="256514" name="Line 580">
          <a:extLst>
            <a:ext uri="{FF2B5EF4-FFF2-40B4-BE49-F238E27FC236}">
              <a16:creationId xmlns="" xmlns:a16="http://schemas.microsoft.com/office/drawing/2014/main" id="{31053976-6CA9-4547-B01E-7FC6AA47EA8C}"/>
            </a:ext>
          </a:extLst>
        </xdr:cNvPr>
        <xdr:cNvSpPr>
          <a:spLocks noChangeShapeType="1"/>
        </xdr:cNvSpPr>
      </xdr:nvSpPr>
      <xdr:spPr bwMode="auto">
        <a:xfrm flipH="1">
          <a:off x="2514600" y="2514600"/>
          <a:ext cx="209550" cy="5588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15</xdr:col>
      <xdr:colOff>0</xdr:colOff>
      <xdr:row>9</xdr:row>
      <xdr:rowOff>0</xdr:rowOff>
    </xdr:from>
    <xdr:to>
      <xdr:col>16</xdr:col>
      <xdr:colOff>0</xdr:colOff>
      <xdr:row>15</xdr:row>
      <xdr:rowOff>0</xdr:rowOff>
    </xdr:to>
    <xdr:grpSp>
      <xdr:nvGrpSpPr>
        <xdr:cNvPr id="256515" name="Group 581">
          <a:extLst>
            <a:ext uri="{FF2B5EF4-FFF2-40B4-BE49-F238E27FC236}">
              <a16:creationId xmlns="" xmlns:a16="http://schemas.microsoft.com/office/drawing/2014/main" id="{077BB4A4-E316-4DC2-9C58-341D3BAB1104}"/>
            </a:ext>
          </a:extLst>
        </xdr:cNvPr>
        <xdr:cNvGrpSpPr>
          <a:grpSpLocks/>
        </xdr:cNvGrpSpPr>
      </xdr:nvGrpSpPr>
      <xdr:grpSpPr bwMode="auto">
        <a:xfrm>
          <a:off x="3429000" y="2486025"/>
          <a:ext cx="228600" cy="1657350"/>
          <a:chOff x="450" y="130"/>
          <a:chExt cx="25" cy="156"/>
        </a:xfrm>
      </xdr:grpSpPr>
      <xdr:sp macro="" textlink="">
        <xdr:nvSpPr>
          <xdr:cNvPr id="256581" name="Line 582">
            <a:extLst>
              <a:ext uri="{FF2B5EF4-FFF2-40B4-BE49-F238E27FC236}">
                <a16:creationId xmlns="" xmlns:a16="http://schemas.microsoft.com/office/drawing/2014/main" id="{917C7DA5-8E3D-41B5-8858-B22F69DEF46F}"/>
              </a:ext>
            </a:extLst>
          </xdr:cNvPr>
          <xdr:cNvSpPr>
            <a:spLocks noChangeShapeType="1"/>
          </xdr:cNvSpPr>
        </xdr:nvSpPr>
        <xdr:spPr bwMode="auto">
          <a:xfrm>
            <a:off x="475" y="130"/>
            <a:ext cx="0" cy="156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56582" name="Line 583">
            <a:extLst>
              <a:ext uri="{FF2B5EF4-FFF2-40B4-BE49-F238E27FC236}">
                <a16:creationId xmlns="" xmlns:a16="http://schemas.microsoft.com/office/drawing/2014/main" id="{CD76B531-28EC-47BC-8124-2C1AEEEC397C}"/>
              </a:ext>
            </a:extLst>
          </xdr:cNvPr>
          <xdr:cNvSpPr>
            <a:spLocks noChangeShapeType="1"/>
          </xdr:cNvSpPr>
        </xdr:nvSpPr>
        <xdr:spPr bwMode="auto">
          <a:xfrm>
            <a:off x="450" y="286"/>
            <a:ext cx="25" cy="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</xdr:grpSp>
    <xdr:clientData/>
  </xdr:twoCellAnchor>
  <xdr:twoCellAnchor>
    <xdr:from>
      <xdr:col>7</xdr:col>
      <xdr:colOff>0</xdr:colOff>
      <xdr:row>11</xdr:row>
      <xdr:rowOff>0</xdr:rowOff>
    </xdr:from>
    <xdr:to>
      <xdr:col>7</xdr:col>
      <xdr:colOff>0</xdr:colOff>
      <xdr:row>12</xdr:row>
      <xdr:rowOff>0</xdr:rowOff>
    </xdr:to>
    <xdr:sp macro="" textlink="">
      <xdr:nvSpPr>
        <xdr:cNvPr id="256516" name="Line 584">
          <a:extLst>
            <a:ext uri="{FF2B5EF4-FFF2-40B4-BE49-F238E27FC236}">
              <a16:creationId xmlns="" xmlns:a16="http://schemas.microsoft.com/office/drawing/2014/main" id="{6D801D73-28C0-4B4A-ACAD-90A6199E2E7F}"/>
            </a:ext>
          </a:extLst>
        </xdr:cNvPr>
        <xdr:cNvSpPr>
          <a:spLocks noChangeShapeType="1"/>
        </xdr:cNvSpPr>
      </xdr:nvSpPr>
      <xdr:spPr bwMode="auto">
        <a:xfrm>
          <a:off x="1466850" y="3073400"/>
          <a:ext cx="0" cy="2794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13</xdr:col>
      <xdr:colOff>0</xdr:colOff>
      <xdr:row>11</xdr:row>
      <xdr:rowOff>0</xdr:rowOff>
    </xdr:from>
    <xdr:to>
      <xdr:col>13</xdr:col>
      <xdr:colOff>0</xdr:colOff>
      <xdr:row>12</xdr:row>
      <xdr:rowOff>0</xdr:rowOff>
    </xdr:to>
    <xdr:sp macro="" textlink="">
      <xdr:nvSpPr>
        <xdr:cNvPr id="256517" name="Line 585">
          <a:extLst>
            <a:ext uri="{FF2B5EF4-FFF2-40B4-BE49-F238E27FC236}">
              <a16:creationId xmlns="" xmlns:a16="http://schemas.microsoft.com/office/drawing/2014/main" id="{AB1EA9FF-A8CE-4F33-B8A2-6BCDAF60FBDA}"/>
            </a:ext>
          </a:extLst>
        </xdr:cNvPr>
        <xdr:cNvSpPr>
          <a:spLocks noChangeShapeType="1"/>
        </xdr:cNvSpPr>
      </xdr:nvSpPr>
      <xdr:spPr bwMode="auto">
        <a:xfrm>
          <a:off x="2724150" y="3073400"/>
          <a:ext cx="0" cy="2794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16</xdr:row>
      <xdr:rowOff>0</xdr:rowOff>
    </xdr:from>
    <xdr:to>
      <xdr:col>12</xdr:col>
      <xdr:colOff>0</xdr:colOff>
      <xdr:row>17</xdr:row>
      <xdr:rowOff>0</xdr:rowOff>
    </xdr:to>
    <xdr:sp macro="" textlink="">
      <xdr:nvSpPr>
        <xdr:cNvPr id="256518" name="Line 586">
          <a:extLst>
            <a:ext uri="{FF2B5EF4-FFF2-40B4-BE49-F238E27FC236}">
              <a16:creationId xmlns="" xmlns:a16="http://schemas.microsoft.com/office/drawing/2014/main" id="{C3A4C4DD-DB11-4B90-AA36-2DD2CE213ED3}"/>
            </a:ext>
          </a:extLst>
        </xdr:cNvPr>
        <xdr:cNvSpPr>
          <a:spLocks noChangeShapeType="1"/>
        </xdr:cNvSpPr>
      </xdr:nvSpPr>
      <xdr:spPr bwMode="auto">
        <a:xfrm>
          <a:off x="2514600" y="4470400"/>
          <a:ext cx="0" cy="2794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7</xdr:row>
      <xdr:rowOff>0</xdr:rowOff>
    </xdr:from>
    <xdr:to>
      <xdr:col>7</xdr:col>
      <xdr:colOff>0</xdr:colOff>
      <xdr:row>8</xdr:row>
      <xdr:rowOff>0</xdr:rowOff>
    </xdr:to>
    <xdr:sp macro="" textlink="">
      <xdr:nvSpPr>
        <xdr:cNvPr id="256519" name="Line 588">
          <a:extLst>
            <a:ext uri="{FF2B5EF4-FFF2-40B4-BE49-F238E27FC236}">
              <a16:creationId xmlns="" xmlns:a16="http://schemas.microsoft.com/office/drawing/2014/main" id="{0ECE648D-5980-4BB4-A482-D820F557E0C0}"/>
            </a:ext>
          </a:extLst>
        </xdr:cNvPr>
        <xdr:cNvSpPr>
          <a:spLocks noChangeShapeType="1"/>
        </xdr:cNvSpPr>
      </xdr:nvSpPr>
      <xdr:spPr bwMode="auto">
        <a:xfrm>
          <a:off x="1466850" y="1955800"/>
          <a:ext cx="0" cy="2794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7</xdr:row>
      <xdr:rowOff>0</xdr:rowOff>
    </xdr:from>
    <xdr:to>
      <xdr:col>13</xdr:col>
      <xdr:colOff>0</xdr:colOff>
      <xdr:row>7</xdr:row>
      <xdr:rowOff>0</xdr:rowOff>
    </xdr:to>
    <xdr:sp macro="" textlink="">
      <xdr:nvSpPr>
        <xdr:cNvPr id="256520" name="Line 589">
          <a:extLst>
            <a:ext uri="{FF2B5EF4-FFF2-40B4-BE49-F238E27FC236}">
              <a16:creationId xmlns="" xmlns:a16="http://schemas.microsoft.com/office/drawing/2014/main" id="{24B48A5B-6168-40A6-92A7-2512E6A762D9}"/>
            </a:ext>
          </a:extLst>
        </xdr:cNvPr>
        <xdr:cNvSpPr>
          <a:spLocks noChangeShapeType="1"/>
        </xdr:cNvSpPr>
      </xdr:nvSpPr>
      <xdr:spPr bwMode="auto">
        <a:xfrm>
          <a:off x="1466850" y="1955800"/>
          <a:ext cx="12573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0</xdr:colOff>
      <xdr:row>7</xdr:row>
      <xdr:rowOff>0</xdr:rowOff>
    </xdr:from>
    <xdr:to>
      <xdr:col>9</xdr:col>
      <xdr:colOff>0</xdr:colOff>
      <xdr:row>8</xdr:row>
      <xdr:rowOff>0</xdr:rowOff>
    </xdr:to>
    <xdr:sp macro="" textlink="">
      <xdr:nvSpPr>
        <xdr:cNvPr id="256521" name="Line 590">
          <a:extLst>
            <a:ext uri="{FF2B5EF4-FFF2-40B4-BE49-F238E27FC236}">
              <a16:creationId xmlns="" xmlns:a16="http://schemas.microsoft.com/office/drawing/2014/main" id="{03A64C18-9E0F-4C9C-BF52-0A8256D4AE8C}"/>
            </a:ext>
          </a:extLst>
        </xdr:cNvPr>
        <xdr:cNvSpPr>
          <a:spLocks noChangeShapeType="1"/>
        </xdr:cNvSpPr>
      </xdr:nvSpPr>
      <xdr:spPr bwMode="auto">
        <a:xfrm>
          <a:off x="1885950" y="1955800"/>
          <a:ext cx="0" cy="2794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7</xdr:row>
      <xdr:rowOff>0</xdr:rowOff>
    </xdr:from>
    <xdr:to>
      <xdr:col>11</xdr:col>
      <xdr:colOff>0</xdr:colOff>
      <xdr:row>8</xdr:row>
      <xdr:rowOff>0</xdr:rowOff>
    </xdr:to>
    <xdr:sp macro="" textlink="">
      <xdr:nvSpPr>
        <xdr:cNvPr id="256522" name="Line 591">
          <a:extLst>
            <a:ext uri="{FF2B5EF4-FFF2-40B4-BE49-F238E27FC236}">
              <a16:creationId xmlns="" xmlns:a16="http://schemas.microsoft.com/office/drawing/2014/main" id="{133759CF-0E0D-4EC2-863F-A7977BEBA143}"/>
            </a:ext>
          </a:extLst>
        </xdr:cNvPr>
        <xdr:cNvSpPr>
          <a:spLocks noChangeShapeType="1"/>
        </xdr:cNvSpPr>
      </xdr:nvSpPr>
      <xdr:spPr bwMode="auto">
        <a:xfrm>
          <a:off x="2305050" y="1955800"/>
          <a:ext cx="0" cy="2794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13</xdr:col>
      <xdr:colOff>0</xdr:colOff>
      <xdr:row>7</xdr:row>
      <xdr:rowOff>0</xdr:rowOff>
    </xdr:from>
    <xdr:to>
      <xdr:col>13</xdr:col>
      <xdr:colOff>0</xdr:colOff>
      <xdr:row>8</xdr:row>
      <xdr:rowOff>0</xdr:rowOff>
    </xdr:to>
    <xdr:sp macro="" textlink="">
      <xdr:nvSpPr>
        <xdr:cNvPr id="256523" name="Line 592">
          <a:extLst>
            <a:ext uri="{FF2B5EF4-FFF2-40B4-BE49-F238E27FC236}">
              <a16:creationId xmlns="" xmlns:a16="http://schemas.microsoft.com/office/drawing/2014/main" id="{D8B91FE5-683D-4BB3-AD2C-08A15D9A95B4}"/>
            </a:ext>
          </a:extLst>
        </xdr:cNvPr>
        <xdr:cNvSpPr>
          <a:spLocks noChangeShapeType="1"/>
        </xdr:cNvSpPr>
      </xdr:nvSpPr>
      <xdr:spPr bwMode="auto">
        <a:xfrm>
          <a:off x="2724150" y="1955800"/>
          <a:ext cx="0" cy="2794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16</xdr:row>
      <xdr:rowOff>0</xdr:rowOff>
    </xdr:from>
    <xdr:to>
      <xdr:col>8</xdr:col>
      <xdr:colOff>0</xdr:colOff>
      <xdr:row>17</xdr:row>
      <xdr:rowOff>0</xdr:rowOff>
    </xdr:to>
    <xdr:sp macro="" textlink="">
      <xdr:nvSpPr>
        <xdr:cNvPr id="256524" name="Line 593">
          <a:extLst>
            <a:ext uri="{FF2B5EF4-FFF2-40B4-BE49-F238E27FC236}">
              <a16:creationId xmlns="" xmlns:a16="http://schemas.microsoft.com/office/drawing/2014/main" id="{447B6A3F-A270-489C-9AE8-7B9987D55141}"/>
            </a:ext>
          </a:extLst>
        </xdr:cNvPr>
        <xdr:cNvSpPr>
          <a:spLocks noChangeShapeType="1"/>
        </xdr:cNvSpPr>
      </xdr:nvSpPr>
      <xdr:spPr bwMode="auto">
        <a:xfrm>
          <a:off x="1676400" y="4470400"/>
          <a:ext cx="0" cy="2794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11</xdr:row>
      <xdr:rowOff>0</xdr:rowOff>
    </xdr:from>
    <xdr:to>
      <xdr:col>12</xdr:col>
      <xdr:colOff>0</xdr:colOff>
      <xdr:row>11</xdr:row>
      <xdr:rowOff>0</xdr:rowOff>
    </xdr:to>
    <xdr:sp macro="" textlink="">
      <xdr:nvSpPr>
        <xdr:cNvPr id="256525" name="Line 594">
          <a:extLst>
            <a:ext uri="{FF2B5EF4-FFF2-40B4-BE49-F238E27FC236}">
              <a16:creationId xmlns="" xmlns:a16="http://schemas.microsoft.com/office/drawing/2014/main" id="{00CA7A76-547E-48FE-8842-5F618ADDD811}"/>
            </a:ext>
          </a:extLst>
        </xdr:cNvPr>
        <xdr:cNvSpPr>
          <a:spLocks noChangeShapeType="1"/>
        </xdr:cNvSpPr>
      </xdr:nvSpPr>
      <xdr:spPr bwMode="auto">
        <a:xfrm>
          <a:off x="1676400" y="3073400"/>
          <a:ext cx="8382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12</xdr:row>
      <xdr:rowOff>0</xdr:rowOff>
    </xdr:from>
    <xdr:to>
      <xdr:col>8</xdr:col>
      <xdr:colOff>0</xdr:colOff>
      <xdr:row>12</xdr:row>
      <xdr:rowOff>0</xdr:rowOff>
    </xdr:to>
    <xdr:sp macro="" textlink="">
      <xdr:nvSpPr>
        <xdr:cNvPr id="256526" name="Line 595">
          <a:extLst>
            <a:ext uri="{FF2B5EF4-FFF2-40B4-BE49-F238E27FC236}">
              <a16:creationId xmlns="" xmlns:a16="http://schemas.microsoft.com/office/drawing/2014/main" id="{C8D4F253-1995-4FE4-B001-38AB9CDF96A4}"/>
            </a:ext>
          </a:extLst>
        </xdr:cNvPr>
        <xdr:cNvSpPr>
          <a:spLocks noChangeShapeType="1"/>
        </xdr:cNvSpPr>
      </xdr:nvSpPr>
      <xdr:spPr bwMode="auto">
        <a:xfrm>
          <a:off x="1466850" y="3352800"/>
          <a:ext cx="2095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177800</xdr:colOff>
      <xdr:row>12</xdr:row>
      <xdr:rowOff>0</xdr:rowOff>
    </xdr:from>
    <xdr:to>
      <xdr:col>11</xdr:col>
      <xdr:colOff>76200</xdr:colOff>
      <xdr:row>12</xdr:row>
      <xdr:rowOff>0</xdr:rowOff>
    </xdr:to>
    <xdr:sp macro="" textlink="">
      <xdr:nvSpPr>
        <xdr:cNvPr id="256527" name="Line 596">
          <a:extLst>
            <a:ext uri="{FF2B5EF4-FFF2-40B4-BE49-F238E27FC236}">
              <a16:creationId xmlns="" xmlns:a16="http://schemas.microsoft.com/office/drawing/2014/main" id="{9A0CBB18-00F7-4361-99F6-FFDF2029C5C1}"/>
            </a:ext>
          </a:extLst>
        </xdr:cNvPr>
        <xdr:cNvSpPr>
          <a:spLocks noChangeShapeType="1"/>
        </xdr:cNvSpPr>
      </xdr:nvSpPr>
      <xdr:spPr bwMode="auto">
        <a:xfrm>
          <a:off x="1854200" y="3352800"/>
          <a:ext cx="527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11</xdr:row>
      <xdr:rowOff>0</xdr:rowOff>
    </xdr:from>
    <xdr:to>
      <xdr:col>12</xdr:col>
      <xdr:colOff>0</xdr:colOff>
      <xdr:row>12</xdr:row>
      <xdr:rowOff>0</xdr:rowOff>
    </xdr:to>
    <xdr:sp macro="" textlink="">
      <xdr:nvSpPr>
        <xdr:cNvPr id="256528" name="Line 597">
          <a:extLst>
            <a:ext uri="{FF2B5EF4-FFF2-40B4-BE49-F238E27FC236}">
              <a16:creationId xmlns="" xmlns:a16="http://schemas.microsoft.com/office/drawing/2014/main" id="{7AA55DAB-A74B-4500-873D-ED9D3F8A0E70}"/>
            </a:ext>
          </a:extLst>
        </xdr:cNvPr>
        <xdr:cNvSpPr>
          <a:spLocks noChangeShapeType="1"/>
        </xdr:cNvSpPr>
      </xdr:nvSpPr>
      <xdr:spPr bwMode="auto">
        <a:xfrm>
          <a:off x="2514600" y="3073400"/>
          <a:ext cx="0" cy="2794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11</xdr:row>
      <xdr:rowOff>0</xdr:rowOff>
    </xdr:from>
    <xdr:to>
      <xdr:col>8</xdr:col>
      <xdr:colOff>0</xdr:colOff>
      <xdr:row>12</xdr:row>
      <xdr:rowOff>0</xdr:rowOff>
    </xdr:to>
    <xdr:sp macro="" textlink="">
      <xdr:nvSpPr>
        <xdr:cNvPr id="256529" name="Line 598">
          <a:extLst>
            <a:ext uri="{FF2B5EF4-FFF2-40B4-BE49-F238E27FC236}">
              <a16:creationId xmlns="" xmlns:a16="http://schemas.microsoft.com/office/drawing/2014/main" id="{F694DAA9-1C7F-48D0-B747-EF3E01668FAC}"/>
            </a:ext>
          </a:extLst>
        </xdr:cNvPr>
        <xdr:cNvSpPr>
          <a:spLocks noChangeShapeType="1"/>
        </xdr:cNvSpPr>
      </xdr:nvSpPr>
      <xdr:spPr bwMode="auto">
        <a:xfrm>
          <a:off x="1676400" y="3073400"/>
          <a:ext cx="0" cy="2794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0</xdr:rowOff>
    </xdr:from>
    <xdr:to>
      <xdr:col>6</xdr:col>
      <xdr:colOff>0</xdr:colOff>
      <xdr:row>11</xdr:row>
      <xdr:rowOff>0</xdr:rowOff>
    </xdr:to>
    <xdr:grpSp>
      <xdr:nvGrpSpPr>
        <xdr:cNvPr id="256530" name="Group 599">
          <a:extLst>
            <a:ext uri="{FF2B5EF4-FFF2-40B4-BE49-F238E27FC236}">
              <a16:creationId xmlns="" xmlns:a16="http://schemas.microsoft.com/office/drawing/2014/main" id="{65D14406-EB83-4FF6-B286-E0E459343B6F}"/>
            </a:ext>
          </a:extLst>
        </xdr:cNvPr>
        <xdr:cNvGrpSpPr>
          <a:grpSpLocks/>
        </xdr:cNvGrpSpPr>
      </xdr:nvGrpSpPr>
      <xdr:grpSpPr bwMode="auto">
        <a:xfrm flipH="1">
          <a:off x="1143000" y="2486025"/>
          <a:ext cx="228600" cy="552450"/>
          <a:chOff x="450" y="130"/>
          <a:chExt cx="25" cy="156"/>
        </a:xfrm>
      </xdr:grpSpPr>
      <xdr:sp macro="" textlink="">
        <xdr:nvSpPr>
          <xdr:cNvPr id="256579" name="Line 600">
            <a:extLst>
              <a:ext uri="{FF2B5EF4-FFF2-40B4-BE49-F238E27FC236}">
                <a16:creationId xmlns="" xmlns:a16="http://schemas.microsoft.com/office/drawing/2014/main" id="{EE944BF2-6619-4841-8A52-E8B1FF6D7948}"/>
              </a:ext>
            </a:extLst>
          </xdr:cNvPr>
          <xdr:cNvSpPr>
            <a:spLocks noChangeShapeType="1"/>
          </xdr:cNvSpPr>
        </xdr:nvSpPr>
        <xdr:spPr bwMode="auto">
          <a:xfrm>
            <a:off x="475" y="130"/>
            <a:ext cx="0" cy="156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56580" name="Line 601">
            <a:extLst>
              <a:ext uri="{FF2B5EF4-FFF2-40B4-BE49-F238E27FC236}">
                <a16:creationId xmlns="" xmlns:a16="http://schemas.microsoft.com/office/drawing/2014/main" id="{EC88AE12-5377-4680-A5CA-346448965440}"/>
              </a:ext>
            </a:extLst>
          </xdr:cNvPr>
          <xdr:cNvSpPr>
            <a:spLocks noChangeShapeType="1"/>
          </xdr:cNvSpPr>
        </xdr:nvSpPr>
        <xdr:spPr bwMode="auto">
          <a:xfrm>
            <a:off x="450" y="286"/>
            <a:ext cx="25" cy="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</xdr:grpSp>
    <xdr:clientData/>
  </xdr:twoCellAnchor>
  <xdr:twoCellAnchor>
    <xdr:from>
      <xdr:col>11</xdr:col>
      <xdr:colOff>69850</xdr:colOff>
      <xdr:row>11</xdr:row>
      <xdr:rowOff>0</xdr:rowOff>
    </xdr:from>
    <xdr:to>
      <xdr:col>11</xdr:col>
      <xdr:colOff>69850</xdr:colOff>
      <xdr:row>12</xdr:row>
      <xdr:rowOff>0</xdr:rowOff>
    </xdr:to>
    <xdr:sp macro="" textlink="">
      <xdr:nvSpPr>
        <xdr:cNvPr id="256531" name="Line 602">
          <a:extLst>
            <a:ext uri="{FF2B5EF4-FFF2-40B4-BE49-F238E27FC236}">
              <a16:creationId xmlns="" xmlns:a16="http://schemas.microsoft.com/office/drawing/2014/main" id="{0A62759D-5402-40C1-AD58-C6638FBD2E4E}"/>
            </a:ext>
          </a:extLst>
        </xdr:cNvPr>
        <xdr:cNvSpPr>
          <a:spLocks noChangeShapeType="1"/>
        </xdr:cNvSpPr>
      </xdr:nvSpPr>
      <xdr:spPr bwMode="auto">
        <a:xfrm>
          <a:off x="2374900" y="3073400"/>
          <a:ext cx="0" cy="2794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152400</xdr:colOff>
      <xdr:row>11</xdr:row>
      <xdr:rowOff>0</xdr:rowOff>
    </xdr:from>
    <xdr:to>
      <xdr:col>8</xdr:col>
      <xdr:colOff>152400</xdr:colOff>
      <xdr:row>12</xdr:row>
      <xdr:rowOff>0</xdr:rowOff>
    </xdr:to>
    <xdr:sp macro="" textlink="">
      <xdr:nvSpPr>
        <xdr:cNvPr id="256532" name="Line 603">
          <a:extLst>
            <a:ext uri="{FF2B5EF4-FFF2-40B4-BE49-F238E27FC236}">
              <a16:creationId xmlns="" xmlns:a16="http://schemas.microsoft.com/office/drawing/2014/main" id="{80616DFC-FB60-47A8-867B-3E6E123A9544}"/>
            </a:ext>
          </a:extLst>
        </xdr:cNvPr>
        <xdr:cNvSpPr>
          <a:spLocks noChangeShapeType="1"/>
        </xdr:cNvSpPr>
      </xdr:nvSpPr>
      <xdr:spPr bwMode="auto">
        <a:xfrm>
          <a:off x="1828800" y="3073400"/>
          <a:ext cx="0" cy="2794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12</xdr:row>
      <xdr:rowOff>0</xdr:rowOff>
    </xdr:from>
    <xdr:to>
      <xdr:col>8</xdr:col>
      <xdr:colOff>133350</xdr:colOff>
      <xdr:row>12</xdr:row>
      <xdr:rowOff>0</xdr:rowOff>
    </xdr:to>
    <xdr:sp macro="" textlink="">
      <xdr:nvSpPr>
        <xdr:cNvPr id="256533" name="Line 604">
          <a:extLst>
            <a:ext uri="{FF2B5EF4-FFF2-40B4-BE49-F238E27FC236}">
              <a16:creationId xmlns="" xmlns:a16="http://schemas.microsoft.com/office/drawing/2014/main" id="{2F8B08C6-26AB-4A19-92FE-579E16C77D6F}"/>
            </a:ext>
          </a:extLst>
        </xdr:cNvPr>
        <xdr:cNvSpPr>
          <a:spLocks noChangeShapeType="1"/>
        </xdr:cNvSpPr>
      </xdr:nvSpPr>
      <xdr:spPr bwMode="auto">
        <a:xfrm>
          <a:off x="1676400" y="3352800"/>
          <a:ext cx="1333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57150</xdr:colOff>
      <xdr:row>12</xdr:row>
      <xdr:rowOff>0</xdr:rowOff>
    </xdr:from>
    <xdr:to>
      <xdr:col>12</xdr:col>
      <xdr:colOff>0</xdr:colOff>
      <xdr:row>12</xdr:row>
      <xdr:rowOff>0</xdr:rowOff>
    </xdr:to>
    <xdr:sp macro="" textlink="">
      <xdr:nvSpPr>
        <xdr:cNvPr id="256534" name="Line 605">
          <a:extLst>
            <a:ext uri="{FF2B5EF4-FFF2-40B4-BE49-F238E27FC236}">
              <a16:creationId xmlns="" xmlns:a16="http://schemas.microsoft.com/office/drawing/2014/main" id="{66B304E5-76F6-4358-8E67-4F1BB49D3C65}"/>
            </a:ext>
          </a:extLst>
        </xdr:cNvPr>
        <xdr:cNvSpPr>
          <a:spLocks noChangeShapeType="1"/>
        </xdr:cNvSpPr>
      </xdr:nvSpPr>
      <xdr:spPr bwMode="auto">
        <a:xfrm>
          <a:off x="2362200" y="3352800"/>
          <a:ext cx="1524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82550</xdr:colOff>
      <xdr:row>10</xdr:row>
      <xdr:rowOff>0</xdr:rowOff>
    </xdr:from>
    <xdr:to>
      <xdr:col>12</xdr:col>
      <xdr:colOff>107950</xdr:colOff>
      <xdr:row>10</xdr:row>
      <xdr:rowOff>0</xdr:rowOff>
    </xdr:to>
    <xdr:sp macro="" textlink="">
      <xdr:nvSpPr>
        <xdr:cNvPr id="256535" name="Line 606">
          <a:extLst>
            <a:ext uri="{FF2B5EF4-FFF2-40B4-BE49-F238E27FC236}">
              <a16:creationId xmlns="" xmlns:a16="http://schemas.microsoft.com/office/drawing/2014/main" id="{B7840D0B-E206-4DCA-9340-7C26CF1327F3}"/>
            </a:ext>
          </a:extLst>
        </xdr:cNvPr>
        <xdr:cNvSpPr>
          <a:spLocks noChangeShapeType="1"/>
        </xdr:cNvSpPr>
      </xdr:nvSpPr>
      <xdr:spPr bwMode="auto">
        <a:xfrm>
          <a:off x="1549400" y="2794000"/>
          <a:ext cx="10731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14</xdr:col>
      <xdr:colOff>0</xdr:colOff>
      <xdr:row>9</xdr:row>
      <xdr:rowOff>0</xdr:rowOff>
    </xdr:from>
    <xdr:to>
      <xdr:col>14</xdr:col>
      <xdr:colOff>0</xdr:colOff>
      <xdr:row>10</xdr:row>
      <xdr:rowOff>0</xdr:rowOff>
    </xdr:to>
    <xdr:sp macro="" textlink="">
      <xdr:nvSpPr>
        <xdr:cNvPr id="256536" name="Line 607">
          <a:extLst>
            <a:ext uri="{FF2B5EF4-FFF2-40B4-BE49-F238E27FC236}">
              <a16:creationId xmlns="" xmlns:a16="http://schemas.microsoft.com/office/drawing/2014/main" id="{07897233-5701-44AF-BAFD-FC825B1085B4}"/>
            </a:ext>
          </a:extLst>
        </xdr:cNvPr>
        <xdr:cNvSpPr>
          <a:spLocks noChangeShapeType="1"/>
        </xdr:cNvSpPr>
      </xdr:nvSpPr>
      <xdr:spPr bwMode="auto">
        <a:xfrm>
          <a:off x="2933700" y="2514600"/>
          <a:ext cx="0" cy="2794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14</xdr:col>
      <xdr:colOff>0</xdr:colOff>
      <xdr:row>10</xdr:row>
      <xdr:rowOff>0</xdr:rowOff>
    </xdr:from>
    <xdr:to>
      <xdr:col>14</xdr:col>
      <xdr:colOff>0</xdr:colOff>
      <xdr:row>11</xdr:row>
      <xdr:rowOff>0</xdr:rowOff>
    </xdr:to>
    <xdr:sp macro="" textlink="">
      <xdr:nvSpPr>
        <xdr:cNvPr id="256537" name="Line 608">
          <a:extLst>
            <a:ext uri="{FF2B5EF4-FFF2-40B4-BE49-F238E27FC236}">
              <a16:creationId xmlns="" xmlns:a16="http://schemas.microsoft.com/office/drawing/2014/main" id="{65F2B422-4EBB-4245-A665-9CF4CB2480B1}"/>
            </a:ext>
          </a:extLst>
        </xdr:cNvPr>
        <xdr:cNvSpPr>
          <a:spLocks noChangeShapeType="1"/>
        </xdr:cNvSpPr>
      </xdr:nvSpPr>
      <xdr:spPr bwMode="auto">
        <a:xfrm>
          <a:off x="2933700" y="2794000"/>
          <a:ext cx="0" cy="2794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13</xdr:col>
      <xdr:colOff>0</xdr:colOff>
      <xdr:row>11</xdr:row>
      <xdr:rowOff>0</xdr:rowOff>
    </xdr:from>
    <xdr:to>
      <xdr:col>14</xdr:col>
      <xdr:colOff>0</xdr:colOff>
      <xdr:row>11</xdr:row>
      <xdr:rowOff>0</xdr:rowOff>
    </xdr:to>
    <xdr:sp macro="" textlink="">
      <xdr:nvSpPr>
        <xdr:cNvPr id="256538" name="Line 609">
          <a:extLst>
            <a:ext uri="{FF2B5EF4-FFF2-40B4-BE49-F238E27FC236}">
              <a16:creationId xmlns="" xmlns:a16="http://schemas.microsoft.com/office/drawing/2014/main" id="{E0AF7713-9775-43CA-AF42-ABF765DA9E83}"/>
            </a:ext>
          </a:extLst>
        </xdr:cNvPr>
        <xdr:cNvSpPr>
          <a:spLocks noChangeShapeType="1"/>
        </xdr:cNvSpPr>
      </xdr:nvSpPr>
      <xdr:spPr bwMode="auto">
        <a:xfrm>
          <a:off x="2724150" y="3073400"/>
          <a:ext cx="2095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13</xdr:col>
      <xdr:colOff>0</xdr:colOff>
      <xdr:row>10</xdr:row>
      <xdr:rowOff>0</xdr:rowOff>
    </xdr:from>
    <xdr:to>
      <xdr:col>14</xdr:col>
      <xdr:colOff>0</xdr:colOff>
      <xdr:row>10</xdr:row>
      <xdr:rowOff>0</xdr:rowOff>
    </xdr:to>
    <xdr:sp macro="" textlink="">
      <xdr:nvSpPr>
        <xdr:cNvPr id="256539" name="Line 610">
          <a:extLst>
            <a:ext uri="{FF2B5EF4-FFF2-40B4-BE49-F238E27FC236}">
              <a16:creationId xmlns="" xmlns:a16="http://schemas.microsoft.com/office/drawing/2014/main" id="{38DAEBFF-D5DC-4326-8093-44B97C74FD2A}"/>
            </a:ext>
          </a:extLst>
        </xdr:cNvPr>
        <xdr:cNvSpPr>
          <a:spLocks noChangeShapeType="1"/>
        </xdr:cNvSpPr>
      </xdr:nvSpPr>
      <xdr:spPr bwMode="auto">
        <a:xfrm>
          <a:off x="2724150" y="2794000"/>
          <a:ext cx="2095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12</xdr:row>
      <xdr:rowOff>0</xdr:rowOff>
    </xdr:from>
    <xdr:to>
      <xdr:col>13</xdr:col>
      <xdr:colOff>0</xdr:colOff>
      <xdr:row>12</xdr:row>
      <xdr:rowOff>0</xdr:rowOff>
    </xdr:to>
    <xdr:sp macro="" textlink="">
      <xdr:nvSpPr>
        <xdr:cNvPr id="256540" name="Line 611">
          <a:extLst>
            <a:ext uri="{FF2B5EF4-FFF2-40B4-BE49-F238E27FC236}">
              <a16:creationId xmlns="" xmlns:a16="http://schemas.microsoft.com/office/drawing/2014/main" id="{D2E91D07-73EA-44B3-B575-C53561581928}"/>
            </a:ext>
          </a:extLst>
        </xdr:cNvPr>
        <xdr:cNvSpPr>
          <a:spLocks noChangeShapeType="1"/>
        </xdr:cNvSpPr>
      </xdr:nvSpPr>
      <xdr:spPr bwMode="auto">
        <a:xfrm>
          <a:off x="2514600" y="3352800"/>
          <a:ext cx="2095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9</xdr:row>
      <xdr:rowOff>0</xdr:rowOff>
    </xdr:from>
    <xdr:to>
      <xdr:col>17</xdr:col>
      <xdr:colOff>0</xdr:colOff>
      <xdr:row>9</xdr:row>
      <xdr:rowOff>0</xdr:rowOff>
    </xdr:to>
    <xdr:sp macro="" textlink="">
      <xdr:nvSpPr>
        <xdr:cNvPr id="256541" name="Line 764">
          <a:extLst>
            <a:ext uri="{FF2B5EF4-FFF2-40B4-BE49-F238E27FC236}">
              <a16:creationId xmlns="" xmlns:a16="http://schemas.microsoft.com/office/drawing/2014/main" id="{BEE68161-1BF1-4517-B728-43D376F753B3}"/>
            </a:ext>
          </a:extLst>
        </xdr:cNvPr>
        <xdr:cNvSpPr>
          <a:spLocks noChangeShapeType="1"/>
        </xdr:cNvSpPr>
      </xdr:nvSpPr>
      <xdr:spPr bwMode="auto">
        <a:xfrm>
          <a:off x="628650" y="2514600"/>
          <a:ext cx="29337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</xdr:row>
      <xdr:rowOff>0</xdr:rowOff>
    </xdr:from>
    <xdr:to>
      <xdr:col>8</xdr:col>
      <xdr:colOff>0</xdr:colOff>
      <xdr:row>11</xdr:row>
      <xdr:rowOff>0</xdr:rowOff>
    </xdr:to>
    <xdr:sp macro="" textlink="">
      <xdr:nvSpPr>
        <xdr:cNvPr id="256542" name="Line 765">
          <a:extLst>
            <a:ext uri="{FF2B5EF4-FFF2-40B4-BE49-F238E27FC236}">
              <a16:creationId xmlns="" xmlns:a16="http://schemas.microsoft.com/office/drawing/2014/main" id="{2AE7849D-7B01-414C-AEA6-E1E8FF98926B}"/>
            </a:ext>
          </a:extLst>
        </xdr:cNvPr>
        <xdr:cNvSpPr>
          <a:spLocks noChangeShapeType="1"/>
        </xdr:cNvSpPr>
      </xdr:nvSpPr>
      <xdr:spPr bwMode="auto">
        <a:xfrm>
          <a:off x="1466850" y="2514600"/>
          <a:ext cx="209550" cy="5588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15</xdr:row>
      <xdr:rowOff>0</xdr:rowOff>
    </xdr:from>
    <xdr:to>
      <xdr:col>9</xdr:col>
      <xdr:colOff>0</xdr:colOff>
      <xdr:row>15</xdr:row>
      <xdr:rowOff>0</xdr:rowOff>
    </xdr:to>
    <xdr:sp macro="" textlink="">
      <xdr:nvSpPr>
        <xdr:cNvPr id="256543" name="Line 766">
          <a:extLst>
            <a:ext uri="{FF2B5EF4-FFF2-40B4-BE49-F238E27FC236}">
              <a16:creationId xmlns="" xmlns:a16="http://schemas.microsoft.com/office/drawing/2014/main" id="{9202231C-3ED1-4C26-80E2-C956444DEC2D}"/>
            </a:ext>
          </a:extLst>
        </xdr:cNvPr>
        <xdr:cNvSpPr>
          <a:spLocks noChangeShapeType="1"/>
        </xdr:cNvSpPr>
      </xdr:nvSpPr>
      <xdr:spPr bwMode="auto">
        <a:xfrm>
          <a:off x="1676400" y="4191000"/>
          <a:ext cx="2095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9</xdr:row>
      <xdr:rowOff>0</xdr:rowOff>
    </xdr:from>
    <xdr:to>
      <xdr:col>9</xdr:col>
      <xdr:colOff>0</xdr:colOff>
      <xdr:row>15</xdr:row>
      <xdr:rowOff>0</xdr:rowOff>
    </xdr:to>
    <xdr:sp macro="" textlink="">
      <xdr:nvSpPr>
        <xdr:cNvPr id="256544" name="Line 767">
          <a:extLst>
            <a:ext uri="{FF2B5EF4-FFF2-40B4-BE49-F238E27FC236}">
              <a16:creationId xmlns="" xmlns:a16="http://schemas.microsoft.com/office/drawing/2014/main" id="{05700110-BD6D-4B6C-98DF-4EB59525A663}"/>
            </a:ext>
          </a:extLst>
        </xdr:cNvPr>
        <xdr:cNvSpPr>
          <a:spLocks noChangeShapeType="1"/>
        </xdr:cNvSpPr>
      </xdr:nvSpPr>
      <xdr:spPr bwMode="auto">
        <a:xfrm flipH="1">
          <a:off x="1676400" y="2514600"/>
          <a:ext cx="209550" cy="16764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15</xdr:row>
      <xdr:rowOff>0</xdr:rowOff>
    </xdr:from>
    <xdr:to>
      <xdr:col>12</xdr:col>
      <xdr:colOff>0</xdr:colOff>
      <xdr:row>15</xdr:row>
      <xdr:rowOff>0</xdr:rowOff>
    </xdr:to>
    <xdr:sp macro="" textlink="">
      <xdr:nvSpPr>
        <xdr:cNvPr id="256545" name="Line 768">
          <a:extLst>
            <a:ext uri="{FF2B5EF4-FFF2-40B4-BE49-F238E27FC236}">
              <a16:creationId xmlns="" xmlns:a16="http://schemas.microsoft.com/office/drawing/2014/main" id="{857224C2-952E-4415-81D3-050B66E645B6}"/>
            </a:ext>
          </a:extLst>
        </xdr:cNvPr>
        <xdr:cNvSpPr>
          <a:spLocks noChangeShapeType="1"/>
        </xdr:cNvSpPr>
      </xdr:nvSpPr>
      <xdr:spPr bwMode="auto">
        <a:xfrm>
          <a:off x="1676400" y="4191000"/>
          <a:ext cx="8382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9</xdr:row>
      <xdr:rowOff>0</xdr:rowOff>
    </xdr:from>
    <xdr:to>
      <xdr:col>12</xdr:col>
      <xdr:colOff>0</xdr:colOff>
      <xdr:row>15</xdr:row>
      <xdr:rowOff>0</xdr:rowOff>
    </xdr:to>
    <xdr:sp macro="" textlink="">
      <xdr:nvSpPr>
        <xdr:cNvPr id="256546" name="Line 769">
          <a:extLst>
            <a:ext uri="{FF2B5EF4-FFF2-40B4-BE49-F238E27FC236}">
              <a16:creationId xmlns="" xmlns:a16="http://schemas.microsoft.com/office/drawing/2014/main" id="{84AE14EC-4242-4BFE-AA01-6953B3CDC8D1}"/>
            </a:ext>
          </a:extLst>
        </xdr:cNvPr>
        <xdr:cNvSpPr>
          <a:spLocks noChangeShapeType="1"/>
        </xdr:cNvSpPr>
      </xdr:nvSpPr>
      <xdr:spPr bwMode="auto">
        <a:xfrm>
          <a:off x="2305050" y="2514600"/>
          <a:ext cx="209550" cy="16764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9</xdr:row>
      <xdr:rowOff>0</xdr:rowOff>
    </xdr:from>
    <xdr:to>
      <xdr:col>13</xdr:col>
      <xdr:colOff>0</xdr:colOff>
      <xdr:row>11</xdr:row>
      <xdr:rowOff>0</xdr:rowOff>
    </xdr:to>
    <xdr:sp macro="" textlink="">
      <xdr:nvSpPr>
        <xdr:cNvPr id="256547" name="Line 770">
          <a:extLst>
            <a:ext uri="{FF2B5EF4-FFF2-40B4-BE49-F238E27FC236}">
              <a16:creationId xmlns="" xmlns:a16="http://schemas.microsoft.com/office/drawing/2014/main" id="{4B2219F2-DED3-4D3F-9FB2-C6FD877568DC}"/>
            </a:ext>
          </a:extLst>
        </xdr:cNvPr>
        <xdr:cNvSpPr>
          <a:spLocks noChangeShapeType="1"/>
        </xdr:cNvSpPr>
      </xdr:nvSpPr>
      <xdr:spPr bwMode="auto">
        <a:xfrm flipH="1">
          <a:off x="2514600" y="2514600"/>
          <a:ext cx="209550" cy="5588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15</xdr:col>
      <xdr:colOff>0</xdr:colOff>
      <xdr:row>9</xdr:row>
      <xdr:rowOff>0</xdr:rowOff>
    </xdr:from>
    <xdr:to>
      <xdr:col>16</xdr:col>
      <xdr:colOff>0</xdr:colOff>
      <xdr:row>15</xdr:row>
      <xdr:rowOff>0</xdr:rowOff>
    </xdr:to>
    <xdr:grpSp>
      <xdr:nvGrpSpPr>
        <xdr:cNvPr id="256548" name="Group 771">
          <a:extLst>
            <a:ext uri="{FF2B5EF4-FFF2-40B4-BE49-F238E27FC236}">
              <a16:creationId xmlns="" xmlns:a16="http://schemas.microsoft.com/office/drawing/2014/main" id="{EDD2CEE5-470A-4F54-9E0B-9B5E010D9A99}"/>
            </a:ext>
          </a:extLst>
        </xdr:cNvPr>
        <xdr:cNvGrpSpPr>
          <a:grpSpLocks/>
        </xdr:cNvGrpSpPr>
      </xdr:nvGrpSpPr>
      <xdr:grpSpPr bwMode="auto">
        <a:xfrm>
          <a:off x="3429000" y="2486025"/>
          <a:ext cx="228600" cy="1657350"/>
          <a:chOff x="450" y="130"/>
          <a:chExt cx="25" cy="156"/>
        </a:xfrm>
      </xdr:grpSpPr>
      <xdr:sp macro="" textlink="">
        <xdr:nvSpPr>
          <xdr:cNvPr id="256577" name="Line 772">
            <a:extLst>
              <a:ext uri="{FF2B5EF4-FFF2-40B4-BE49-F238E27FC236}">
                <a16:creationId xmlns="" xmlns:a16="http://schemas.microsoft.com/office/drawing/2014/main" id="{4A0943C7-D814-4BBC-B32F-77E599930F6B}"/>
              </a:ext>
            </a:extLst>
          </xdr:cNvPr>
          <xdr:cNvSpPr>
            <a:spLocks noChangeShapeType="1"/>
          </xdr:cNvSpPr>
        </xdr:nvSpPr>
        <xdr:spPr bwMode="auto">
          <a:xfrm>
            <a:off x="475" y="130"/>
            <a:ext cx="0" cy="156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56578" name="Line 773">
            <a:extLst>
              <a:ext uri="{FF2B5EF4-FFF2-40B4-BE49-F238E27FC236}">
                <a16:creationId xmlns="" xmlns:a16="http://schemas.microsoft.com/office/drawing/2014/main" id="{71BDD7A7-E164-4996-AACC-A13DCB075343}"/>
              </a:ext>
            </a:extLst>
          </xdr:cNvPr>
          <xdr:cNvSpPr>
            <a:spLocks noChangeShapeType="1"/>
          </xdr:cNvSpPr>
        </xdr:nvSpPr>
        <xdr:spPr bwMode="auto">
          <a:xfrm>
            <a:off x="450" y="286"/>
            <a:ext cx="25" cy="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</xdr:grpSp>
    <xdr:clientData/>
  </xdr:twoCellAnchor>
  <xdr:twoCellAnchor>
    <xdr:from>
      <xdr:col>7</xdr:col>
      <xdr:colOff>0</xdr:colOff>
      <xdr:row>11</xdr:row>
      <xdr:rowOff>0</xdr:rowOff>
    </xdr:from>
    <xdr:to>
      <xdr:col>7</xdr:col>
      <xdr:colOff>0</xdr:colOff>
      <xdr:row>12</xdr:row>
      <xdr:rowOff>0</xdr:rowOff>
    </xdr:to>
    <xdr:sp macro="" textlink="">
      <xdr:nvSpPr>
        <xdr:cNvPr id="256549" name="Line 774">
          <a:extLst>
            <a:ext uri="{FF2B5EF4-FFF2-40B4-BE49-F238E27FC236}">
              <a16:creationId xmlns="" xmlns:a16="http://schemas.microsoft.com/office/drawing/2014/main" id="{742510B8-A881-4478-A97E-926074D74F41}"/>
            </a:ext>
          </a:extLst>
        </xdr:cNvPr>
        <xdr:cNvSpPr>
          <a:spLocks noChangeShapeType="1"/>
        </xdr:cNvSpPr>
      </xdr:nvSpPr>
      <xdr:spPr bwMode="auto">
        <a:xfrm>
          <a:off x="1466850" y="3073400"/>
          <a:ext cx="0" cy="2794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13</xdr:col>
      <xdr:colOff>0</xdr:colOff>
      <xdr:row>11</xdr:row>
      <xdr:rowOff>0</xdr:rowOff>
    </xdr:from>
    <xdr:to>
      <xdr:col>13</xdr:col>
      <xdr:colOff>0</xdr:colOff>
      <xdr:row>12</xdr:row>
      <xdr:rowOff>0</xdr:rowOff>
    </xdr:to>
    <xdr:sp macro="" textlink="">
      <xdr:nvSpPr>
        <xdr:cNvPr id="256550" name="Line 775">
          <a:extLst>
            <a:ext uri="{FF2B5EF4-FFF2-40B4-BE49-F238E27FC236}">
              <a16:creationId xmlns="" xmlns:a16="http://schemas.microsoft.com/office/drawing/2014/main" id="{930BDBFC-F90A-48A4-8573-ACFD302E9DF8}"/>
            </a:ext>
          </a:extLst>
        </xdr:cNvPr>
        <xdr:cNvSpPr>
          <a:spLocks noChangeShapeType="1"/>
        </xdr:cNvSpPr>
      </xdr:nvSpPr>
      <xdr:spPr bwMode="auto">
        <a:xfrm>
          <a:off x="2724150" y="3073400"/>
          <a:ext cx="0" cy="2794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15</xdr:row>
      <xdr:rowOff>190500</xdr:rowOff>
    </xdr:from>
    <xdr:to>
      <xdr:col>12</xdr:col>
      <xdr:colOff>0</xdr:colOff>
      <xdr:row>16</xdr:row>
      <xdr:rowOff>190500</xdr:rowOff>
    </xdr:to>
    <xdr:sp macro="" textlink="">
      <xdr:nvSpPr>
        <xdr:cNvPr id="256551" name="Line 776">
          <a:extLst>
            <a:ext uri="{FF2B5EF4-FFF2-40B4-BE49-F238E27FC236}">
              <a16:creationId xmlns="" xmlns:a16="http://schemas.microsoft.com/office/drawing/2014/main" id="{34F0B5CA-AE8C-4FF5-BC6F-AE14CD374F32}"/>
            </a:ext>
          </a:extLst>
        </xdr:cNvPr>
        <xdr:cNvSpPr>
          <a:spLocks noChangeShapeType="1"/>
        </xdr:cNvSpPr>
      </xdr:nvSpPr>
      <xdr:spPr bwMode="auto">
        <a:xfrm>
          <a:off x="2514600" y="4381500"/>
          <a:ext cx="0" cy="2794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16</xdr:row>
      <xdr:rowOff>190500</xdr:rowOff>
    </xdr:from>
    <xdr:to>
      <xdr:col>12</xdr:col>
      <xdr:colOff>0</xdr:colOff>
      <xdr:row>16</xdr:row>
      <xdr:rowOff>190500</xdr:rowOff>
    </xdr:to>
    <xdr:sp macro="" textlink="">
      <xdr:nvSpPr>
        <xdr:cNvPr id="256552" name="Line 777">
          <a:extLst>
            <a:ext uri="{FF2B5EF4-FFF2-40B4-BE49-F238E27FC236}">
              <a16:creationId xmlns="" xmlns:a16="http://schemas.microsoft.com/office/drawing/2014/main" id="{DEEA9FBD-4529-4A9B-93DA-731F8C8DAB29}"/>
            </a:ext>
          </a:extLst>
        </xdr:cNvPr>
        <xdr:cNvSpPr>
          <a:spLocks noChangeShapeType="1"/>
        </xdr:cNvSpPr>
      </xdr:nvSpPr>
      <xdr:spPr bwMode="auto">
        <a:xfrm>
          <a:off x="1676400" y="4660900"/>
          <a:ext cx="8382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7</xdr:row>
      <xdr:rowOff>0</xdr:rowOff>
    </xdr:from>
    <xdr:to>
      <xdr:col>7</xdr:col>
      <xdr:colOff>0</xdr:colOff>
      <xdr:row>8</xdr:row>
      <xdr:rowOff>0</xdr:rowOff>
    </xdr:to>
    <xdr:sp macro="" textlink="">
      <xdr:nvSpPr>
        <xdr:cNvPr id="256553" name="Line 778">
          <a:extLst>
            <a:ext uri="{FF2B5EF4-FFF2-40B4-BE49-F238E27FC236}">
              <a16:creationId xmlns="" xmlns:a16="http://schemas.microsoft.com/office/drawing/2014/main" id="{00730166-9893-4E7D-A9F7-DA2305A8A538}"/>
            </a:ext>
          </a:extLst>
        </xdr:cNvPr>
        <xdr:cNvSpPr>
          <a:spLocks noChangeShapeType="1"/>
        </xdr:cNvSpPr>
      </xdr:nvSpPr>
      <xdr:spPr bwMode="auto">
        <a:xfrm>
          <a:off x="1466850" y="1955800"/>
          <a:ext cx="0" cy="2794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7</xdr:row>
      <xdr:rowOff>0</xdr:rowOff>
    </xdr:from>
    <xdr:to>
      <xdr:col>13</xdr:col>
      <xdr:colOff>0</xdr:colOff>
      <xdr:row>7</xdr:row>
      <xdr:rowOff>0</xdr:rowOff>
    </xdr:to>
    <xdr:sp macro="" textlink="">
      <xdr:nvSpPr>
        <xdr:cNvPr id="256554" name="Line 779">
          <a:extLst>
            <a:ext uri="{FF2B5EF4-FFF2-40B4-BE49-F238E27FC236}">
              <a16:creationId xmlns="" xmlns:a16="http://schemas.microsoft.com/office/drawing/2014/main" id="{4C2B42C2-8D57-4AB6-8435-6FF3DDCD2240}"/>
            </a:ext>
          </a:extLst>
        </xdr:cNvPr>
        <xdr:cNvSpPr>
          <a:spLocks noChangeShapeType="1"/>
        </xdr:cNvSpPr>
      </xdr:nvSpPr>
      <xdr:spPr bwMode="auto">
        <a:xfrm>
          <a:off x="1466850" y="1955800"/>
          <a:ext cx="12573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0</xdr:colOff>
      <xdr:row>7</xdr:row>
      <xdr:rowOff>0</xdr:rowOff>
    </xdr:from>
    <xdr:to>
      <xdr:col>9</xdr:col>
      <xdr:colOff>0</xdr:colOff>
      <xdr:row>8</xdr:row>
      <xdr:rowOff>0</xdr:rowOff>
    </xdr:to>
    <xdr:sp macro="" textlink="">
      <xdr:nvSpPr>
        <xdr:cNvPr id="256555" name="Line 780">
          <a:extLst>
            <a:ext uri="{FF2B5EF4-FFF2-40B4-BE49-F238E27FC236}">
              <a16:creationId xmlns="" xmlns:a16="http://schemas.microsoft.com/office/drawing/2014/main" id="{65AA6850-F0EA-4E2E-8673-943FC918DD8D}"/>
            </a:ext>
          </a:extLst>
        </xdr:cNvPr>
        <xdr:cNvSpPr>
          <a:spLocks noChangeShapeType="1"/>
        </xdr:cNvSpPr>
      </xdr:nvSpPr>
      <xdr:spPr bwMode="auto">
        <a:xfrm>
          <a:off x="1885950" y="1955800"/>
          <a:ext cx="0" cy="2794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7</xdr:row>
      <xdr:rowOff>0</xdr:rowOff>
    </xdr:from>
    <xdr:to>
      <xdr:col>11</xdr:col>
      <xdr:colOff>0</xdr:colOff>
      <xdr:row>8</xdr:row>
      <xdr:rowOff>0</xdr:rowOff>
    </xdr:to>
    <xdr:sp macro="" textlink="">
      <xdr:nvSpPr>
        <xdr:cNvPr id="256556" name="Line 781">
          <a:extLst>
            <a:ext uri="{FF2B5EF4-FFF2-40B4-BE49-F238E27FC236}">
              <a16:creationId xmlns="" xmlns:a16="http://schemas.microsoft.com/office/drawing/2014/main" id="{02917A6D-3324-42F7-93DC-E49EC13AF707}"/>
            </a:ext>
          </a:extLst>
        </xdr:cNvPr>
        <xdr:cNvSpPr>
          <a:spLocks noChangeShapeType="1"/>
        </xdr:cNvSpPr>
      </xdr:nvSpPr>
      <xdr:spPr bwMode="auto">
        <a:xfrm>
          <a:off x="2305050" y="1955800"/>
          <a:ext cx="0" cy="2794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13</xdr:col>
      <xdr:colOff>0</xdr:colOff>
      <xdr:row>7</xdr:row>
      <xdr:rowOff>0</xdr:rowOff>
    </xdr:from>
    <xdr:to>
      <xdr:col>13</xdr:col>
      <xdr:colOff>0</xdr:colOff>
      <xdr:row>8</xdr:row>
      <xdr:rowOff>0</xdr:rowOff>
    </xdr:to>
    <xdr:sp macro="" textlink="">
      <xdr:nvSpPr>
        <xdr:cNvPr id="256557" name="Line 782">
          <a:extLst>
            <a:ext uri="{FF2B5EF4-FFF2-40B4-BE49-F238E27FC236}">
              <a16:creationId xmlns="" xmlns:a16="http://schemas.microsoft.com/office/drawing/2014/main" id="{E97E0EE1-F349-4963-83A7-A7A149C0BDDD}"/>
            </a:ext>
          </a:extLst>
        </xdr:cNvPr>
        <xdr:cNvSpPr>
          <a:spLocks noChangeShapeType="1"/>
        </xdr:cNvSpPr>
      </xdr:nvSpPr>
      <xdr:spPr bwMode="auto">
        <a:xfrm>
          <a:off x="2724150" y="1955800"/>
          <a:ext cx="0" cy="2794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15</xdr:row>
      <xdr:rowOff>190500</xdr:rowOff>
    </xdr:from>
    <xdr:to>
      <xdr:col>8</xdr:col>
      <xdr:colOff>0</xdr:colOff>
      <xdr:row>16</xdr:row>
      <xdr:rowOff>190500</xdr:rowOff>
    </xdr:to>
    <xdr:sp macro="" textlink="">
      <xdr:nvSpPr>
        <xdr:cNvPr id="256558" name="Line 783">
          <a:extLst>
            <a:ext uri="{FF2B5EF4-FFF2-40B4-BE49-F238E27FC236}">
              <a16:creationId xmlns="" xmlns:a16="http://schemas.microsoft.com/office/drawing/2014/main" id="{25E929C7-3BF7-4973-A796-3916176BB0DD}"/>
            </a:ext>
          </a:extLst>
        </xdr:cNvPr>
        <xdr:cNvSpPr>
          <a:spLocks noChangeShapeType="1"/>
        </xdr:cNvSpPr>
      </xdr:nvSpPr>
      <xdr:spPr bwMode="auto">
        <a:xfrm>
          <a:off x="1676400" y="4381500"/>
          <a:ext cx="0" cy="2794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11</xdr:row>
      <xdr:rowOff>0</xdr:rowOff>
    </xdr:from>
    <xdr:to>
      <xdr:col>12</xdr:col>
      <xdr:colOff>0</xdr:colOff>
      <xdr:row>11</xdr:row>
      <xdr:rowOff>0</xdr:rowOff>
    </xdr:to>
    <xdr:sp macro="" textlink="">
      <xdr:nvSpPr>
        <xdr:cNvPr id="256559" name="Line 784">
          <a:extLst>
            <a:ext uri="{FF2B5EF4-FFF2-40B4-BE49-F238E27FC236}">
              <a16:creationId xmlns="" xmlns:a16="http://schemas.microsoft.com/office/drawing/2014/main" id="{7C4CA2BC-61B5-45DB-8AEB-E764023CA3EC}"/>
            </a:ext>
          </a:extLst>
        </xdr:cNvPr>
        <xdr:cNvSpPr>
          <a:spLocks noChangeShapeType="1"/>
        </xdr:cNvSpPr>
      </xdr:nvSpPr>
      <xdr:spPr bwMode="auto">
        <a:xfrm>
          <a:off x="1676400" y="3073400"/>
          <a:ext cx="8382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12</xdr:row>
      <xdr:rowOff>0</xdr:rowOff>
    </xdr:from>
    <xdr:to>
      <xdr:col>8</xdr:col>
      <xdr:colOff>0</xdr:colOff>
      <xdr:row>12</xdr:row>
      <xdr:rowOff>0</xdr:rowOff>
    </xdr:to>
    <xdr:sp macro="" textlink="">
      <xdr:nvSpPr>
        <xdr:cNvPr id="256560" name="Line 785">
          <a:extLst>
            <a:ext uri="{FF2B5EF4-FFF2-40B4-BE49-F238E27FC236}">
              <a16:creationId xmlns="" xmlns:a16="http://schemas.microsoft.com/office/drawing/2014/main" id="{5B5FF1FC-5928-4F0F-996D-C5DA7E182637}"/>
            </a:ext>
          </a:extLst>
        </xdr:cNvPr>
        <xdr:cNvSpPr>
          <a:spLocks noChangeShapeType="1"/>
        </xdr:cNvSpPr>
      </xdr:nvSpPr>
      <xdr:spPr bwMode="auto">
        <a:xfrm>
          <a:off x="1466850" y="3352800"/>
          <a:ext cx="2095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177800</xdr:colOff>
      <xdr:row>12</xdr:row>
      <xdr:rowOff>0</xdr:rowOff>
    </xdr:from>
    <xdr:to>
      <xdr:col>11</xdr:col>
      <xdr:colOff>76200</xdr:colOff>
      <xdr:row>12</xdr:row>
      <xdr:rowOff>0</xdr:rowOff>
    </xdr:to>
    <xdr:sp macro="" textlink="">
      <xdr:nvSpPr>
        <xdr:cNvPr id="256561" name="Line 786">
          <a:extLst>
            <a:ext uri="{FF2B5EF4-FFF2-40B4-BE49-F238E27FC236}">
              <a16:creationId xmlns="" xmlns:a16="http://schemas.microsoft.com/office/drawing/2014/main" id="{E9604810-4A3B-48F0-9E8A-526B6201EB66}"/>
            </a:ext>
          </a:extLst>
        </xdr:cNvPr>
        <xdr:cNvSpPr>
          <a:spLocks noChangeShapeType="1"/>
        </xdr:cNvSpPr>
      </xdr:nvSpPr>
      <xdr:spPr bwMode="auto">
        <a:xfrm>
          <a:off x="1854200" y="3352800"/>
          <a:ext cx="527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11</xdr:row>
      <xdr:rowOff>0</xdr:rowOff>
    </xdr:from>
    <xdr:to>
      <xdr:col>12</xdr:col>
      <xdr:colOff>0</xdr:colOff>
      <xdr:row>12</xdr:row>
      <xdr:rowOff>0</xdr:rowOff>
    </xdr:to>
    <xdr:sp macro="" textlink="">
      <xdr:nvSpPr>
        <xdr:cNvPr id="256562" name="Line 787">
          <a:extLst>
            <a:ext uri="{FF2B5EF4-FFF2-40B4-BE49-F238E27FC236}">
              <a16:creationId xmlns="" xmlns:a16="http://schemas.microsoft.com/office/drawing/2014/main" id="{C8D62E10-965E-4008-A1F6-632200CA3C8D}"/>
            </a:ext>
          </a:extLst>
        </xdr:cNvPr>
        <xdr:cNvSpPr>
          <a:spLocks noChangeShapeType="1"/>
        </xdr:cNvSpPr>
      </xdr:nvSpPr>
      <xdr:spPr bwMode="auto">
        <a:xfrm>
          <a:off x="2514600" y="3073400"/>
          <a:ext cx="0" cy="2794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11</xdr:row>
      <xdr:rowOff>0</xdr:rowOff>
    </xdr:from>
    <xdr:to>
      <xdr:col>8</xdr:col>
      <xdr:colOff>0</xdr:colOff>
      <xdr:row>12</xdr:row>
      <xdr:rowOff>0</xdr:rowOff>
    </xdr:to>
    <xdr:sp macro="" textlink="">
      <xdr:nvSpPr>
        <xdr:cNvPr id="256563" name="Line 788">
          <a:extLst>
            <a:ext uri="{FF2B5EF4-FFF2-40B4-BE49-F238E27FC236}">
              <a16:creationId xmlns="" xmlns:a16="http://schemas.microsoft.com/office/drawing/2014/main" id="{93B0F26A-38A8-4D30-9A36-B3CABEA8D467}"/>
            </a:ext>
          </a:extLst>
        </xdr:cNvPr>
        <xdr:cNvSpPr>
          <a:spLocks noChangeShapeType="1"/>
        </xdr:cNvSpPr>
      </xdr:nvSpPr>
      <xdr:spPr bwMode="auto">
        <a:xfrm>
          <a:off x="1676400" y="3073400"/>
          <a:ext cx="0" cy="2794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0</xdr:rowOff>
    </xdr:from>
    <xdr:to>
      <xdr:col>6</xdr:col>
      <xdr:colOff>0</xdr:colOff>
      <xdr:row>11</xdr:row>
      <xdr:rowOff>0</xdr:rowOff>
    </xdr:to>
    <xdr:grpSp>
      <xdr:nvGrpSpPr>
        <xdr:cNvPr id="256564" name="Group 789">
          <a:extLst>
            <a:ext uri="{FF2B5EF4-FFF2-40B4-BE49-F238E27FC236}">
              <a16:creationId xmlns="" xmlns:a16="http://schemas.microsoft.com/office/drawing/2014/main" id="{3386D316-8144-47CB-8F1C-04D930CDE83F}"/>
            </a:ext>
          </a:extLst>
        </xdr:cNvPr>
        <xdr:cNvGrpSpPr>
          <a:grpSpLocks/>
        </xdr:cNvGrpSpPr>
      </xdr:nvGrpSpPr>
      <xdr:grpSpPr bwMode="auto">
        <a:xfrm flipH="1">
          <a:off x="1143000" y="2486025"/>
          <a:ext cx="228600" cy="552450"/>
          <a:chOff x="450" y="130"/>
          <a:chExt cx="25" cy="156"/>
        </a:xfrm>
      </xdr:grpSpPr>
      <xdr:sp macro="" textlink="">
        <xdr:nvSpPr>
          <xdr:cNvPr id="256575" name="Line 790">
            <a:extLst>
              <a:ext uri="{FF2B5EF4-FFF2-40B4-BE49-F238E27FC236}">
                <a16:creationId xmlns="" xmlns:a16="http://schemas.microsoft.com/office/drawing/2014/main" id="{FC3D7144-D777-4ABA-9D6B-74812FBD7B58}"/>
              </a:ext>
            </a:extLst>
          </xdr:cNvPr>
          <xdr:cNvSpPr>
            <a:spLocks noChangeShapeType="1"/>
          </xdr:cNvSpPr>
        </xdr:nvSpPr>
        <xdr:spPr bwMode="auto">
          <a:xfrm>
            <a:off x="475" y="130"/>
            <a:ext cx="0" cy="156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56576" name="Line 791">
            <a:extLst>
              <a:ext uri="{FF2B5EF4-FFF2-40B4-BE49-F238E27FC236}">
                <a16:creationId xmlns="" xmlns:a16="http://schemas.microsoft.com/office/drawing/2014/main" id="{651F3A34-847F-4FF8-BCCA-D9D53015451B}"/>
              </a:ext>
            </a:extLst>
          </xdr:cNvPr>
          <xdr:cNvSpPr>
            <a:spLocks noChangeShapeType="1"/>
          </xdr:cNvSpPr>
        </xdr:nvSpPr>
        <xdr:spPr bwMode="auto">
          <a:xfrm>
            <a:off x="450" y="286"/>
            <a:ext cx="25" cy="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</xdr:grpSp>
    <xdr:clientData/>
  </xdr:twoCellAnchor>
  <xdr:twoCellAnchor>
    <xdr:from>
      <xdr:col>11</xdr:col>
      <xdr:colOff>69850</xdr:colOff>
      <xdr:row>11</xdr:row>
      <xdr:rowOff>0</xdr:rowOff>
    </xdr:from>
    <xdr:to>
      <xdr:col>11</xdr:col>
      <xdr:colOff>69850</xdr:colOff>
      <xdr:row>12</xdr:row>
      <xdr:rowOff>0</xdr:rowOff>
    </xdr:to>
    <xdr:sp macro="" textlink="">
      <xdr:nvSpPr>
        <xdr:cNvPr id="256565" name="Line 792">
          <a:extLst>
            <a:ext uri="{FF2B5EF4-FFF2-40B4-BE49-F238E27FC236}">
              <a16:creationId xmlns="" xmlns:a16="http://schemas.microsoft.com/office/drawing/2014/main" id="{A17297F5-B840-4D12-99D9-2F847A9A454B}"/>
            </a:ext>
          </a:extLst>
        </xdr:cNvPr>
        <xdr:cNvSpPr>
          <a:spLocks noChangeShapeType="1"/>
        </xdr:cNvSpPr>
      </xdr:nvSpPr>
      <xdr:spPr bwMode="auto">
        <a:xfrm>
          <a:off x="2374900" y="3073400"/>
          <a:ext cx="0" cy="2794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152400</xdr:colOff>
      <xdr:row>11</xdr:row>
      <xdr:rowOff>0</xdr:rowOff>
    </xdr:from>
    <xdr:to>
      <xdr:col>8</xdr:col>
      <xdr:colOff>152400</xdr:colOff>
      <xdr:row>12</xdr:row>
      <xdr:rowOff>0</xdr:rowOff>
    </xdr:to>
    <xdr:sp macro="" textlink="">
      <xdr:nvSpPr>
        <xdr:cNvPr id="256566" name="Line 793">
          <a:extLst>
            <a:ext uri="{FF2B5EF4-FFF2-40B4-BE49-F238E27FC236}">
              <a16:creationId xmlns="" xmlns:a16="http://schemas.microsoft.com/office/drawing/2014/main" id="{08A8F7D3-CBFD-4A79-8F0D-85890C2C4FC6}"/>
            </a:ext>
          </a:extLst>
        </xdr:cNvPr>
        <xdr:cNvSpPr>
          <a:spLocks noChangeShapeType="1"/>
        </xdr:cNvSpPr>
      </xdr:nvSpPr>
      <xdr:spPr bwMode="auto">
        <a:xfrm>
          <a:off x="1828800" y="3073400"/>
          <a:ext cx="0" cy="2794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12</xdr:row>
      <xdr:rowOff>0</xdr:rowOff>
    </xdr:from>
    <xdr:to>
      <xdr:col>8</xdr:col>
      <xdr:colOff>133350</xdr:colOff>
      <xdr:row>12</xdr:row>
      <xdr:rowOff>0</xdr:rowOff>
    </xdr:to>
    <xdr:sp macro="" textlink="">
      <xdr:nvSpPr>
        <xdr:cNvPr id="256567" name="Line 794">
          <a:extLst>
            <a:ext uri="{FF2B5EF4-FFF2-40B4-BE49-F238E27FC236}">
              <a16:creationId xmlns="" xmlns:a16="http://schemas.microsoft.com/office/drawing/2014/main" id="{EA15D366-A61B-4268-B0FD-C5692621601C}"/>
            </a:ext>
          </a:extLst>
        </xdr:cNvPr>
        <xdr:cNvSpPr>
          <a:spLocks noChangeShapeType="1"/>
        </xdr:cNvSpPr>
      </xdr:nvSpPr>
      <xdr:spPr bwMode="auto">
        <a:xfrm>
          <a:off x="1676400" y="3352800"/>
          <a:ext cx="1333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57150</xdr:colOff>
      <xdr:row>12</xdr:row>
      <xdr:rowOff>0</xdr:rowOff>
    </xdr:from>
    <xdr:to>
      <xdr:col>12</xdr:col>
      <xdr:colOff>0</xdr:colOff>
      <xdr:row>12</xdr:row>
      <xdr:rowOff>0</xdr:rowOff>
    </xdr:to>
    <xdr:sp macro="" textlink="">
      <xdr:nvSpPr>
        <xdr:cNvPr id="256568" name="Line 795">
          <a:extLst>
            <a:ext uri="{FF2B5EF4-FFF2-40B4-BE49-F238E27FC236}">
              <a16:creationId xmlns="" xmlns:a16="http://schemas.microsoft.com/office/drawing/2014/main" id="{85D41DE8-D94E-453D-9785-AE7E5567F60D}"/>
            </a:ext>
          </a:extLst>
        </xdr:cNvPr>
        <xdr:cNvSpPr>
          <a:spLocks noChangeShapeType="1"/>
        </xdr:cNvSpPr>
      </xdr:nvSpPr>
      <xdr:spPr bwMode="auto">
        <a:xfrm>
          <a:off x="2362200" y="3352800"/>
          <a:ext cx="1524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82550</xdr:colOff>
      <xdr:row>10</xdr:row>
      <xdr:rowOff>0</xdr:rowOff>
    </xdr:from>
    <xdr:to>
      <xdr:col>12</xdr:col>
      <xdr:colOff>107950</xdr:colOff>
      <xdr:row>10</xdr:row>
      <xdr:rowOff>0</xdr:rowOff>
    </xdr:to>
    <xdr:sp macro="" textlink="">
      <xdr:nvSpPr>
        <xdr:cNvPr id="256569" name="Line 796">
          <a:extLst>
            <a:ext uri="{FF2B5EF4-FFF2-40B4-BE49-F238E27FC236}">
              <a16:creationId xmlns="" xmlns:a16="http://schemas.microsoft.com/office/drawing/2014/main" id="{5B26C51C-8C75-46FC-A263-9C8F6DBC114B}"/>
            </a:ext>
          </a:extLst>
        </xdr:cNvPr>
        <xdr:cNvSpPr>
          <a:spLocks noChangeShapeType="1"/>
        </xdr:cNvSpPr>
      </xdr:nvSpPr>
      <xdr:spPr bwMode="auto">
        <a:xfrm>
          <a:off x="1549400" y="2794000"/>
          <a:ext cx="10731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14</xdr:col>
      <xdr:colOff>0</xdr:colOff>
      <xdr:row>9</xdr:row>
      <xdr:rowOff>0</xdr:rowOff>
    </xdr:from>
    <xdr:to>
      <xdr:col>14</xdr:col>
      <xdr:colOff>0</xdr:colOff>
      <xdr:row>10</xdr:row>
      <xdr:rowOff>0</xdr:rowOff>
    </xdr:to>
    <xdr:sp macro="" textlink="">
      <xdr:nvSpPr>
        <xdr:cNvPr id="256570" name="Line 797">
          <a:extLst>
            <a:ext uri="{FF2B5EF4-FFF2-40B4-BE49-F238E27FC236}">
              <a16:creationId xmlns="" xmlns:a16="http://schemas.microsoft.com/office/drawing/2014/main" id="{E92955D2-2E48-4CE9-BF2A-69D428CD318D}"/>
            </a:ext>
          </a:extLst>
        </xdr:cNvPr>
        <xdr:cNvSpPr>
          <a:spLocks noChangeShapeType="1"/>
        </xdr:cNvSpPr>
      </xdr:nvSpPr>
      <xdr:spPr bwMode="auto">
        <a:xfrm>
          <a:off x="2933700" y="2514600"/>
          <a:ext cx="0" cy="2794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14</xdr:col>
      <xdr:colOff>0</xdr:colOff>
      <xdr:row>10</xdr:row>
      <xdr:rowOff>0</xdr:rowOff>
    </xdr:from>
    <xdr:to>
      <xdr:col>14</xdr:col>
      <xdr:colOff>0</xdr:colOff>
      <xdr:row>11</xdr:row>
      <xdr:rowOff>0</xdr:rowOff>
    </xdr:to>
    <xdr:sp macro="" textlink="">
      <xdr:nvSpPr>
        <xdr:cNvPr id="256571" name="Line 798">
          <a:extLst>
            <a:ext uri="{FF2B5EF4-FFF2-40B4-BE49-F238E27FC236}">
              <a16:creationId xmlns="" xmlns:a16="http://schemas.microsoft.com/office/drawing/2014/main" id="{7E8B24D1-6E0D-4080-8479-9F9285366D91}"/>
            </a:ext>
          </a:extLst>
        </xdr:cNvPr>
        <xdr:cNvSpPr>
          <a:spLocks noChangeShapeType="1"/>
        </xdr:cNvSpPr>
      </xdr:nvSpPr>
      <xdr:spPr bwMode="auto">
        <a:xfrm>
          <a:off x="2933700" y="2794000"/>
          <a:ext cx="0" cy="2794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13</xdr:col>
      <xdr:colOff>0</xdr:colOff>
      <xdr:row>11</xdr:row>
      <xdr:rowOff>0</xdr:rowOff>
    </xdr:from>
    <xdr:to>
      <xdr:col>14</xdr:col>
      <xdr:colOff>0</xdr:colOff>
      <xdr:row>11</xdr:row>
      <xdr:rowOff>0</xdr:rowOff>
    </xdr:to>
    <xdr:sp macro="" textlink="">
      <xdr:nvSpPr>
        <xdr:cNvPr id="256572" name="Line 799">
          <a:extLst>
            <a:ext uri="{FF2B5EF4-FFF2-40B4-BE49-F238E27FC236}">
              <a16:creationId xmlns="" xmlns:a16="http://schemas.microsoft.com/office/drawing/2014/main" id="{E839F46E-5A1F-4C70-83B6-B65BC3F23A82}"/>
            </a:ext>
          </a:extLst>
        </xdr:cNvPr>
        <xdr:cNvSpPr>
          <a:spLocks noChangeShapeType="1"/>
        </xdr:cNvSpPr>
      </xdr:nvSpPr>
      <xdr:spPr bwMode="auto">
        <a:xfrm>
          <a:off x="2724150" y="3073400"/>
          <a:ext cx="2095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13</xdr:col>
      <xdr:colOff>0</xdr:colOff>
      <xdr:row>10</xdr:row>
      <xdr:rowOff>0</xdr:rowOff>
    </xdr:from>
    <xdr:to>
      <xdr:col>14</xdr:col>
      <xdr:colOff>0</xdr:colOff>
      <xdr:row>10</xdr:row>
      <xdr:rowOff>0</xdr:rowOff>
    </xdr:to>
    <xdr:sp macro="" textlink="">
      <xdr:nvSpPr>
        <xdr:cNvPr id="256573" name="Line 800">
          <a:extLst>
            <a:ext uri="{FF2B5EF4-FFF2-40B4-BE49-F238E27FC236}">
              <a16:creationId xmlns="" xmlns:a16="http://schemas.microsoft.com/office/drawing/2014/main" id="{3CA688E6-DA68-44B9-9014-2E5137E50DF4}"/>
            </a:ext>
          </a:extLst>
        </xdr:cNvPr>
        <xdr:cNvSpPr>
          <a:spLocks noChangeShapeType="1"/>
        </xdr:cNvSpPr>
      </xdr:nvSpPr>
      <xdr:spPr bwMode="auto">
        <a:xfrm>
          <a:off x="2724150" y="2794000"/>
          <a:ext cx="2095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12</xdr:row>
      <xdr:rowOff>0</xdr:rowOff>
    </xdr:from>
    <xdr:to>
      <xdr:col>13</xdr:col>
      <xdr:colOff>0</xdr:colOff>
      <xdr:row>12</xdr:row>
      <xdr:rowOff>0</xdr:rowOff>
    </xdr:to>
    <xdr:sp macro="" textlink="">
      <xdr:nvSpPr>
        <xdr:cNvPr id="256574" name="Line 801">
          <a:extLst>
            <a:ext uri="{FF2B5EF4-FFF2-40B4-BE49-F238E27FC236}">
              <a16:creationId xmlns="" xmlns:a16="http://schemas.microsoft.com/office/drawing/2014/main" id="{5E63758D-D496-4372-88A8-236E1D3AD37D}"/>
            </a:ext>
          </a:extLst>
        </xdr:cNvPr>
        <xdr:cNvSpPr>
          <a:spLocks noChangeShapeType="1"/>
        </xdr:cNvSpPr>
      </xdr:nvSpPr>
      <xdr:spPr bwMode="auto">
        <a:xfrm>
          <a:off x="2514600" y="3352800"/>
          <a:ext cx="2095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M20"/>
  <sheetViews>
    <sheetView showZeros="0" view="pageBreakPreview" zoomScaleNormal="100" workbookViewId="0">
      <selection activeCell="C9" sqref="C9:N9"/>
    </sheetView>
  </sheetViews>
  <sheetFormatPr defaultColWidth="8.88671875" defaultRowHeight="13.5"/>
  <cols>
    <col min="1" max="16384" width="8.88671875" style="28"/>
  </cols>
  <sheetData>
    <row r="1" spans="1:13" s="26" customFormat="1" ht="24" customHeight="1"/>
    <row r="2" spans="1:13" s="27" customFormat="1" ht="24" customHeight="1"/>
    <row r="3" spans="1:13" s="26" customFormat="1" ht="31.15" customHeight="1">
      <c r="A3" s="196"/>
      <c r="B3" s="196"/>
      <c r="C3" s="196"/>
      <c r="D3" s="196"/>
      <c r="E3" s="196"/>
      <c r="F3" s="196"/>
      <c r="G3" s="196"/>
      <c r="H3" s="196"/>
      <c r="I3" s="196"/>
      <c r="J3" s="196"/>
      <c r="K3" s="196"/>
      <c r="L3" s="196"/>
      <c r="M3" s="196"/>
    </row>
    <row r="4" spans="1:13" s="26" customFormat="1" ht="21" customHeight="1"/>
    <row r="5" spans="1:13" s="26" customFormat="1" ht="27" customHeight="1">
      <c r="A5" s="196" t="e">
        <f>#REF!</f>
        <v>#REF!</v>
      </c>
      <c r="B5" s="196"/>
      <c r="C5" s="196"/>
      <c r="D5" s="196"/>
      <c r="E5" s="196"/>
      <c r="F5" s="196"/>
      <c r="G5" s="196"/>
      <c r="H5" s="196"/>
      <c r="I5" s="196"/>
      <c r="J5" s="196"/>
      <c r="K5" s="196"/>
      <c r="L5" s="196"/>
      <c r="M5" s="196"/>
    </row>
    <row r="6" spans="1:13" s="26" customFormat="1" ht="24" customHeight="1"/>
    <row r="7" spans="1:13" s="26" customFormat="1" ht="24" customHeight="1"/>
    <row r="8" spans="1:13" s="26" customFormat="1" ht="24" customHeight="1"/>
    <row r="9" spans="1:13" s="26" customFormat="1" ht="24" customHeight="1"/>
    <row r="10" spans="1:13" s="26" customFormat="1" ht="24" customHeight="1"/>
    <row r="11" spans="1:13" s="26" customFormat="1" ht="24" customHeight="1">
      <c r="A11" s="196"/>
      <c r="B11" s="196"/>
      <c r="C11" s="196"/>
      <c r="D11" s="196"/>
      <c r="E11" s="196"/>
      <c r="F11" s="196"/>
      <c r="G11" s="196"/>
      <c r="H11" s="196"/>
      <c r="I11" s="196"/>
      <c r="J11" s="196"/>
      <c r="K11" s="196"/>
      <c r="L11" s="196"/>
      <c r="M11" s="196"/>
    </row>
    <row r="12" spans="1:13" s="26" customFormat="1" ht="24" customHeight="1"/>
    <row r="13" spans="1:13" s="26" customFormat="1" ht="24" customHeight="1"/>
    <row r="14" spans="1:13" s="26" customFormat="1" ht="24" customHeight="1"/>
    <row r="15" spans="1:13" s="26" customFormat="1" ht="24" customHeight="1"/>
    <row r="16" spans="1:13" s="26" customFormat="1" ht="24" customHeight="1"/>
    <row r="17" spans="1:13" s="26" customFormat="1" ht="24" customHeight="1">
      <c r="A17" s="196"/>
      <c r="B17" s="196"/>
      <c r="C17" s="196"/>
      <c r="D17" s="196"/>
      <c r="E17" s="196"/>
      <c r="F17" s="196"/>
      <c r="G17" s="196"/>
      <c r="H17" s="196"/>
      <c r="I17" s="196"/>
      <c r="J17" s="196"/>
      <c r="K17" s="196"/>
      <c r="L17" s="196"/>
      <c r="M17" s="196"/>
    </row>
    <row r="18" spans="1:13" s="26" customFormat="1" ht="24" customHeight="1"/>
    <row r="19" spans="1:13" s="26" customFormat="1" ht="24" customHeight="1"/>
    <row r="20" spans="1:13" s="27" customFormat="1" ht="24" customHeight="1"/>
  </sheetData>
  <mergeCells count="4">
    <mergeCell ref="A3:M3"/>
    <mergeCell ref="A5:M5"/>
    <mergeCell ref="A11:M11"/>
    <mergeCell ref="A17:M17"/>
  </mergeCells>
  <phoneticPr fontId="3" type="noConversion"/>
  <pageMargins left="0.55118110236220474" right="0.55118110236220474" top="0.98425196850393704" bottom="0.98425196850393704" header="0.51181102362204722" footer="0.51181102362204722"/>
  <pageSetup paperSize="9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M20"/>
  <sheetViews>
    <sheetView showZeros="0" view="pageBreakPreview" zoomScaleNormal="100" workbookViewId="0">
      <selection activeCell="C9" sqref="C9:N9"/>
    </sheetView>
  </sheetViews>
  <sheetFormatPr defaultColWidth="8.88671875" defaultRowHeight="13.5"/>
  <cols>
    <col min="1" max="16384" width="8.88671875" style="28"/>
  </cols>
  <sheetData>
    <row r="1" spans="1:13" s="26" customFormat="1" ht="24" customHeight="1"/>
    <row r="2" spans="1:13" s="27" customFormat="1" ht="24" customHeight="1"/>
    <row r="3" spans="1:13" s="26" customFormat="1" ht="31.15" customHeight="1">
      <c r="A3" s="196"/>
      <c r="B3" s="196"/>
      <c r="C3" s="196"/>
      <c r="D3" s="196"/>
      <c r="E3" s="196"/>
      <c r="F3" s="196"/>
      <c r="G3" s="196"/>
      <c r="H3" s="196"/>
      <c r="I3" s="196"/>
      <c r="J3" s="196"/>
      <c r="K3" s="196"/>
      <c r="L3" s="196"/>
      <c r="M3" s="196"/>
    </row>
    <row r="4" spans="1:13" s="26" customFormat="1" ht="21" customHeight="1"/>
    <row r="5" spans="1:13" s="26" customFormat="1" ht="27" customHeight="1">
      <c r="A5" s="196" t="e">
        <f>#REF!</f>
        <v>#REF!</v>
      </c>
      <c r="B5" s="196"/>
      <c r="C5" s="196"/>
      <c r="D5" s="196"/>
      <c r="E5" s="196"/>
      <c r="F5" s="196"/>
      <c r="G5" s="196"/>
      <c r="H5" s="196"/>
      <c r="I5" s="196"/>
      <c r="J5" s="196"/>
      <c r="K5" s="196"/>
      <c r="L5" s="196"/>
      <c r="M5" s="196"/>
    </row>
    <row r="6" spans="1:13" s="26" customFormat="1" ht="24" customHeight="1"/>
    <row r="7" spans="1:13" s="26" customFormat="1" ht="24" customHeight="1"/>
    <row r="8" spans="1:13" s="26" customFormat="1" ht="24" customHeight="1"/>
    <row r="9" spans="1:13" s="26" customFormat="1" ht="24" customHeight="1"/>
    <row r="10" spans="1:13" s="26" customFormat="1" ht="24" customHeight="1"/>
    <row r="11" spans="1:13" s="26" customFormat="1" ht="24" customHeight="1">
      <c r="A11" s="196"/>
      <c r="B11" s="196"/>
      <c r="C11" s="196"/>
      <c r="D11" s="196"/>
      <c r="E11" s="196"/>
      <c r="F11" s="196"/>
      <c r="G11" s="196"/>
      <c r="H11" s="196"/>
      <c r="I11" s="196"/>
      <c r="J11" s="196"/>
      <c r="K11" s="196"/>
      <c r="L11" s="196"/>
      <c r="M11" s="196"/>
    </row>
    <row r="12" spans="1:13" s="26" customFormat="1" ht="24" customHeight="1"/>
    <row r="13" spans="1:13" s="26" customFormat="1" ht="24" customHeight="1"/>
    <row r="14" spans="1:13" s="26" customFormat="1" ht="24" customHeight="1"/>
    <row r="15" spans="1:13" s="26" customFormat="1" ht="24" customHeight="1"/>
    <row r="16" spans="1:13" s="26" customFormat="1" ht="24" customHeight="1"/>
    <row r="17" spans="1:13" s="26" customFormat="1" ht="24" customHeight="1">
      <c r="A17" s="196"/>
      <c r="B17" s="196"/>
      <c r="C17" s="196"/>
      <c r="D17" s="196"/>
      <c r="E17" s="196"/>
      <c r="F17" s="196"/>
      <c r="G17" s="196"/>
      <c r="H17" s="196"/>
      <c r="I17" s="196"/>
      <c r="J17" s="196"/>
      <c r="K17" s="196"/>
      <c r="L17" s="196"/>
      <c r="M17" s="196"/>
    </row>
    <row r="18" spans="1:13" s="26" customFormat="1" ht="24" customHeight="1"/>
    <row r="19" spans="1:13" s="26" customFormat="1" ht="24" customHeight="1"/>
    <row r="20" spans="1:13" s="27" customFormat="1" ht="24" customHeight="1"/>
  </sheetData>
  <mergeCells count="4">
    <mergeCell ref="A3:M3"/>
    <mergeCell ref="A5:M5"/>
    <mergeCell ref="A11:M11"/>
    <mergeCell ref="A17:M17"/>
  </mergeCells>
  <phoneticPr fontId="3" type="noConversion"/>
  <pageMargins left="0.55118110236220474" right="0.55118110236220474" top="0.98425196850393704" bottom="0.98425196850393704" header="0.51181102362204722" footer="0.51181102362204722"/>
  <pageSetup paperSize="9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2">
    <tabColor indexed="57"/>
  </sheetPr>
  <dimension ref="A1:O70"/>
  <sheetViews>
    <sheetView showZeros="0" tabSelected="1" view="pageBreakPreview" zoomScaleNormal="100" zoomScaleSheetLayoutView="100" workbookViewId="0">
      <pane xSplit="4" ySplit="4" topLeftCell="E5" activePane="bottomRight" state="frozen"/>
      <selection activeCell="L10" sqref="L10"/>
      <selection pane="topRight" activeCell="L10" sqref="L10"/>
      <selection pane="bottomLeft" activeCell="L10" sqref="L10"/>
      <selection pane="bottomRight" activeCell="I18" sqref="I18"/>
    </sheetView>
  </sheetViews>
  <sheetFormatPr defaultColWidth="8.88671875" defaultRowHeight="21" customHeight="1"/>
  <cols>
    <col min="1" max="2" width="16.6640625" style="31" customWidth="1"/>
    <col min="3" max="3" width="5" style="24" customWidth="1"/>
    <col min="4" max="4" width="6.6640625" style="38" customWidth="1"/>
    <col min="5" max="5" width="9.6640625" style="33" customWidth="1"/>
    <col min="6" max="6" width="10.6640625" style="33" customWidth="1"/>
    <col min="7" max="7" width="9.6640625" style="33" customWidth="1"/>
    <col min="8" max="8" width="10.6640625" style="33" customWidth="1"/>
    <col min="9" max="9" width="7.6640625" style="33" customWidth="1"/>
    <col min="10" max="10" width="9.6640625" style="33" customWidth="1"/>
    <col min="11" max="11" width="7.33203125" style="33" customWidth="1"/>
    <col min="12" max="12" width="9.5546875" style="33" customWidth="1"/>
    <col min="13" max="13" width="7.5546875" style="24" customWidth="1"/>
    <col min="14" max="14" width="8.88671875" style="23"/>
    <col min="15" max="15" width="9.33203125" style="32" bestFit="1" customWidth="1"/>
    <col min="16" max="16384" width="8.88671875" style="23"/>
  </cols>
  <sheetData>
    <row r="1" spans="1:15" ht="36" customHeight="1">
      <c r="A1" s="249" t="s">
        <v>230</v>
      </c>
      <c r="B1" s="249"/>
      <c r="C1" s="249"/>
      <c r="D1" s="249"/>
      <c r="E1" s="249"/>
      <c r="F1" s="249"/>
      <c r="G1" s="249"/>
      <c r="H1" s="249"/>
      <c r="I1" s="249"/>
      <c r="J1" s="249"/>
      <c r="K1" s="249"/>
      <c r="L1" s="249"/>
      <c r="M1" s="249"/>
    </row>
    <row r="2" spans="1:15" ht="18" customHeight="1">
      <c r="A2" s="250" t="s">
        <v>234</v>
      </c>
      <c r="B2" s="248"/>
      <c r="C2" s="248"/>
      <c r="D2" s="248"/>
      <c r="E2" s="248"/>
      <c r="F2" s="248"/>
      <c r="G2" s="248"/>
      <c r="H2" s="248"/>
      <c r="I2" s="248"/>
      <c r="J2" s="248"/>
      <c r="K2" s="248"/>
      <c r="L2" s="248"/>
      <c r="M2" s="248"/>
    </row>
    <row r="3" spans="1:15" s="29" customFormat="1" ht="22.15" customHeight="1">
      <c r="A3" s="197" t="s">
        <v>4</v>
      </c>
      <c r="B3" s="197" t="s">
        <v>5</v>
      </c>
      <c r="C3" s="198" t="s">
        <v>6</v>
      </c>
      <c r="D3" s="199" t="s">
        <v>7</v>
      </c>
      <c r="E3" s="199" t="s">
        <v>8</v>
      </c>
      <c r="F3" s="199"/>
      <c r="G3" s="199" t="s">
        <v>9</v>
      </c>
      <c r="H3" s="199"/>
      <c r="I3" s="199" t="s">
        <v>10</v>
      </c>
      <c r="J3" s="199"/>
      <c r="K3" s="200" t="s">
        <v>32</v>
      </c>
      <c r="L3" s="200"/>
      <c r="M3" s="198" t="s">
        <v>3</v>
      </c>
      <c r="O3" s="59"/>
    </row>
    <row r="4" spans="1:15" s="29" customFormat="1" ht="22.15" customHeight="1">
      <c r="A4" s="197"/>
      <c r="B4" s="197"/>
      <c r="C4" s="198"/>
      <c r="D4" s="199"/>
      <c r="E4" s="192" t="s">
        <v>11</v>
      </c>
      <c r="F4" s="192" t="s">
        <v>12</v>
      </c>
      <c r="G4" s="192" t="s">
        <v>11</v>
      </c>
      <c r="H4" s="192" t="s">
        <v>12</v>
      </c>
      <c r="I4" s="192" t="s">
        <v>11</v>
      </c>
      <c r="J4" s="192" t="s">
        <v>12</v>
      </c>
      <c r="K4" s="194" t="s">
        <v>29</v>
      </c>
      <c r="L4" s="194" t="s">
        <v>30</v>
      </c>
      <c r="M4" s="198"/>
      <c r="O4" s="59"/>
    </row>
    <row r="5" spans="1:15" s="30" customFormat="1" ht="21" customHeight="1">
      <c r="A5" s="92" t="s">
        <v>223</v>
      </c>
      <c r="B5" s="22"/>
      <c r="C5" s="195"/>
      <c r="D5" s="25"/>
      <c r="E5" s="87"/>
      <c r="F5" s="87"/>
      <c r="G5" s="87"/>
      <c r="H5" s="87"/>
      <c r="I5" s="87"/>
      <c r="J5" s="87"/>
      <c r="K5" s="87"/>
      <c r="L5" s="87"/>
      <c r="M5" s="146"/>
      <c r="O5" s="55"/>
    </row>
    <row r="6" spans="1:15" s="30" customFormat="1" ht="21" customHeight="1">
      <c r="A6" s="34" t="s">
        <v>41</v>
      </c>
      <c r="B6" s="34" t="s">
        <v>224</v>
      </c>
      <c r="C6" s="34" t="s">
        <v>22</v>
      </c>
      <c r="D6" s="25">
        <v>30</v>
      </c>
      <c r="E6" s="87"/>
      <c r="F6" s="87"/>
      <c r="G6" s="87"/>
      <c r="H6" s="87"/>
      <c r="I6" s="87"/>
      <c r="J6" s="87"/>
      <c r="K6" s="87"/>
      <c r="L6" s="87"/>
      <c r="M6" s="146"/>
      <c r="O6" s="55"/>
    </row>
    <row r="7" spans="1:15" s="30" customFormat="1" ht="21" customHeight="1">
      <c r="A7" s="34" t="s">
        <v>41</v>
      </c>
      <c r="B7" s="34" t="s">
        <v>225</v>
      </c>
      <c r="C7" s="34" t="s">
        <v>22</v>
      </c>
      <c r="D7" s="25">
        <v>28</v>
      </c>
      <c r="E7" s="87"/>
      <c r="F7" s="87"/>
      <c r="G7" s="87"/>
      <c r="H7" s="87"/>
      <c r="I7" s="87"/>
      <c r="J7" s="87"/>
      <c r="K7" s="87"/>
      <c r="L7" s="87"/>
      <c r="M7" s="146"/>
      <c r="O7" s="55"/>
    </row>
    <row r="8" spans="1:15" s="30" customFormat="1" ht="21" customHeight="1">
      <c r="A8" s="34" t="s">
        <v>41</v>
      </c>
      <c r="B8" s="34" t="s">
        <v>108</v>
      </c>
      <c r="C8" s="34" t="s">
        <v>22</v>
      </c>
      <c r="D8" s="25">
        <v>8</v>
      </c>
      <c r="E8" s="87"/>
      <c r="F8" s="87"/>
      <c r="G8" s="87"/>
      <c r="H8" s="87"/>
      <c r="I8" s="87"/>
      <c r="J8" s="87"/>
      <c r="K8" s="87"/>
      <c r="L8" s="87"/>
      <c r="M8" s="146"/>
      <c r="O8" s="55"/>
    </row>
    <row r="9" spans="1:15" s="30" customFormat="1" ht="21" customHeight="1">
      <c r="A9" s="34" t="s">
        <v>119</v>
      </c>
      <c r="B9" s="34" t="s">
        <v>120</v>
      </c>
      <c r="C9" s="34" t="s">
        <v>22</v>
      </c>
      <c r="D9" s="25">
        <v>98</v>
      </c>
      <c r="E9" s="87"/>
      <c r="F9" s="87"/>
      <c r="G9" s="87"/>
      <c r="H9" s="87"/>
      <c r="I9" s="87"/>
      <c r="J9" s="87"/>
      <c r="K9" s="87"/>
      <c r="L9" s="87"/>
      <c r="M9" s="146"/>
      <c r="O9" s="55"/>
    </row>
    <row r="10" spans="1:15" s="30" customFormat="1" ht="21" customHeight="1">
      <c r="A10" s="34" t="s">
        <v>119</v>
      </c>
      <c r="B10" s="34" t="s">
        <v>195</v>
      </c>
      <c r="C10" s="34" t="s">
        <v>22</v>
      </c>
      <c r="D10" s="25">
        <v>9</v>
      </c>
      <c r="E10" s="87"/>
      <c r="F10" s="87"/>
      <c r="G10" s="87"/>
      <c r="H10" s="87"/>
      <c r="I10" s="87"/>
      <c r="J10" s="87"/>
      <c r="K10" s="87"/>
      <c r="L10" s="87"/>
      <c r="M10" s="146"/>
      <c r="O10" s="55"/>
    </row>
    <row r="11" spans="1:15" s="30" customFormat="1" ht="21" customHeight="1">
      <c r="A11" s="34" t="s">
        <v>119</v>
      </c>
      <c r="B11" s="34" t="s">
        <v>121</v>
      </c>
      <c r="C11" s="34" t="s">
        <v>22</v>
      </c>
      <c r="D11" s="25">
        <v>67</v>
      </c>
      <c r="E11" s="87"/>
      <c r="F11" s="87"/>
      <c r="G11" s="87"/>
      <c r="H11" s="87"/>
      <c r="I11" s="87"/>
      <c r="J11" s="87"/>
      <c r="K11" s="87"/>
      <c r="L11" s="87"/>
      <c r="M11" s="146"/>
      <c r="O11" s="55"/>
    </row>
    <row r="12" spans="1:15" s="30" customFormat="1" ht="21" customHeight="1">
      <c r="A12" s="34" t="s">
        <v>119</v>
      </c>
      <c r="B12" s="34" t="s">
        <v>122</v>
      </c>
      <c r="C12" s="34" t="s">
        <v>22</v>
      </c>
      <c r="D12" s="25">
        <v>613</v>
      </c>
      <c r="E12" s="87"/>
      <c r="F12" s="87"/>
      <c r="G12" s="87"/>
      <c r="H12" s="87"/>
      <c r="I12" s="87"/>
      <c r="J12" s="87"/>
      <c r="K12" s="87"/>
      <c r="L12" s="87"/>
      <c r="M12" s="146"/>
      <c r="O12" s="55"/>
    </row>
    <row r="13" spans="1:15" s="30" customFormat="1" ht="21" customHeight="1">
      <c r="A13" s="34" t="s">
        <v>19</v>
      </c>
      <c r="B13" s="34" t="s">
        <v>197</v>
      </c>
      <c r="C13" s="34" t="s">
        <v>22</v>
      </c>
      <c r="D13" s="25">
        <v>32</v>
      </c>
      <c r="E13" s="87"/>
      <c r="F13" s="87"/>
      <c r="G13" s="87"/>
      <c r="H13" s="87"/>
      <c r="I13" s="87"/>
      <c r="J13" s="87"/>
      <c r="K13" s="87"/>
      <c r="L13" s="87"/>
      <c r="M13" s="146"/>
      <c r="O13" s="55"/>
    </row>
    <row r="14" spans="1:15" s="30" customFormat="1" ht="21" customHeight="1">
      <c r="A14" s="34" t="s">
        <v>19</v>
      </c>
      <c r="B14" s="34" t="s">
        <v>25</v>
      </c>
      <c r="C14" s="34" t="s">
        <v>22</v>
      </c>
      <c r="D14" s="25">
        <v>913</v>
      </c>
      <c r="E14" s="87"/>
      <c r="F14" s="87"/>
      <c r="G14" s="87"/>
      <c r="H14" s="87"/>
      <c r="I14" s="87"/>
      <c r="J14" s="87"/>
      <c r="K14" s="87"/>
      <c r="L14" s="87"/>
      <c r="M14" s="146"/>
      <c r="O14" s="55"/>
    </row>
    <row r="15" spans="1:15" s="30" customFormat="1" ht="21" customHeight="1">
      <c r="A15" s="34" t="s">
        <v>19</v>
      </c>
      <c r="B15" s="34" t="s">
        <v>105</v>
      </c>
      <c r="C15" s="34" t="s">
        <v>22</v>
      </c>
      <c r="D15" s="25">
        <v>11</v>
      </c>
      <c r="E15" s="87"/>
      <c r="F15" s="87"/>
      <c r="G15" s="87"/>
      <c r="H15" s="87"/>
      <c r="I15" s="87"/>
      <c r="J15" s="87"/>
      <c r="K15" s="87"/>
      <c r="L15" s="87"/>
      <c r="M15" s="146"/>
      <c r="O15" s="55"/>
    </row>
    <row r="16" spans="1:15" s="30" customFormat="1" ht="21" customHeight="1">
      <c r="A16" s="34" t="s">
        <v>20</v>
      </c>
      <c r="B16" s="34" t="s">
        <v>198</v>
      </c>
      <c r="C16" s="34" t="s">
        <v>22</v>
      </c>
      <c r="D16" s="25">
        <v>212</v>
      </c>
      <c r="E16" s="87"/>
      <c r="F16" s="87"/>
      <c r="G16" s="87"/>
      <c r="H16" s="87"/>
      <c r="I16" s="87"/>
      <c r="J16" s="87"/>
      <c r="K16" s="87"/>
      <c r="L16" s="87"/>
      <c r="M16" s="146"/>
      <c r="O16" s="55"/>
    </row>
    <row r="17" spans="1:15" s="30" customFormat="1" ht="21" customHeight="1">
      <c r="A17" s="34" t="s">
        <v>20</v>
      </c>
      <c r="B17" s="34" t="s">
        <v>199</v>
      </c>
      <c r="C17" s="34" t="s">
        <v>22</v>
      </c>
      <c r="D17" s="25">
        <v>2651</v>
      </c>
      <c r="E17" s="87"/>
      <c r="F17" s="87"/>
      <c r="G17" s="87"/>
      <c r="H17" s="87"/>
      <c r="I17" s="87"/>
      <c r="J17" s="87"/>
      <c r="K17" s="87"/>
      <c r="L17" s="87"/>
      <c r="M17" s="146"/>
      <c r="O17" s="55"/>
    </row>
    <row r="18" spans="1:15" s="30" customFormat="1" ht="21" customHeight="1">
      <c r="A18" s="34" t="s">
        <v>20</v>
      </c>
      <c r="B18" s="34" t="s">
        <v>99</v>
      </c>
      <c r="C18" s="34" t="s">
        <v>22</v>
      </c>
      <c r="D18" s="25">
        <v>185</v>
      </c>
      <c r="E18" s="87"/>
      <c r="F18" s="87"/>
      <c r="G18" s="87"/>
      <c r="H18" s="87"/>
      <c r="I18" s="87"/>
      <c r="J18" s="87"/>
      <c r="K18" s="87"/>
      <c r="L18" s="87"/>
      <c r="M18" s="146"/>
      <c r="O18" s="55"/>
    </row>
    <row r="19" spans="1:15" s="30" customFormat="1" ht="21" customHeight="1">
      <c r="A19" s="34" t="s">
        <v>20</v>
      </c>
      <c r="B19" s="34" t="s">
        <v>196</v>
      </c>
      <c r="C19" s="34" t="s">
        <v>22</v>
      </c>
      <c r="D19" s="25">
        <v>32</v>
      </c>
      <c r="E19" s="87"/>
      <c r="F19" s="87"/>
      <c r="G19" s="87"/>
      <c r="H19" s="87"/>
      <c r="I19" s="87"/>
      <c r="J19" s="87"/>
      <c r="K19" s="87"/>
      <c r="L19" s="87"/>
      <c r="M19" s="146"/>
      <c r="O19" s="55"/>
    </row>
    <row r="20" spans="1:15" s="30" customFormat="1" ht="21" customHeight="1">
      <c r="A20" s="34" t="s">
        <v>20</v>
      </c>
      <c r="B20" s="34" t="s">
        <v>111</v>
      </c>
      <c r="C20" s="34" t="s">
        <v>22</v>
      </c>
      <c r="D20" s="25">
        <v>35</v>
      </c>
      <c r="E20" s="87"/>
      <c r="F20" s="87"/>
      <c r="G20" s="87"/>
      <c r="H20" s="87"/>
      <c r="I20" s="87"/>
      <c r="J20" s="87"/>
      <c r="K20" s="87"/>
      <c r="L20" s="87"/>
      <c r="M20" s="146"/>
      <c r="O20" s="55"/>
    </row>
    <row r="21" spans="1:15" s="30" customFormat="1" ht="21" customHeight="1">
      <c r="A21" s="34" t="s">
        <v>226</v>
      </c>
      <c r="B21" s="34" t="s">
        <v>213</v>
      </c>
      <c r="C21" s="34" t="s">
        <v>22</v>
      </c>
      <c r="D21" s="25">
        <v>213</v>
      </c>
      <c r="E21" s="87"/>
      <c r="F21" s="87"/>
      <c r="G21" s="87"/>
      <c r="H21" s="87"/>
      <c r="I21" s="87"/>
      <c r="J21" s="87"/>
      <c r="K21" s="87"/>
      <c r="L21" s="87"/>
      <c r="M21" s="146"/>
      <c r="O21" s="55"/>
    </row>
    <row r="22" spans="1:15" s="30" customFormat="1" ht="21" customHeight="1">
      <c r="A22" s="34" t="s">
        <v>226</v>
      </c>
      <c r="B22" s="34" t="s">
        <v>212</v>
      </c>
      <c r="C22" s="34" t="s">
        <v>22</v>
      </c>
      <c r="D22" s="25">
        <v>213</v>
      </c>
      <c r="E22" s="87"/>
      <c r="F22" s="87"/>
      <c r="G22" s="87"/>
      <c r="H22" s="87"/>
      <c r="I22" s="87"/>
      <c r="J22" s="87"/>
      <c r="K22" s="87"/>
      <c r="L22" s="87"/>
      <c r="M22" s="146"/>
      <c r="O22" s="55"/>
    </row>
    <row r="23" spans="1:15" s="30" customFormat="1" ht="21" customHeight="1">
      <c r="A23" s="34" t="s">
        <v>218</v>
      </c>
      <c r="B23" s="34" t="s">
        <v>219</v>
      </c>
      <c r="C23" s="34" t="s">
        <v>23</v>
      </c>
      <c r="D23" s="25">
        <v>1</v>
      </c>
      <c r="E23" s="87"/>
      <c r="F23" s="87"/>
      <c r="G23" s="87"/>
      <c r="H23" s="87"/>
      <c r="I23" s="87"/>
      <c r="J23" s="87"/>
      <c r="K23" s="87"/>
      <c r="L23" s="87"/>
      <c r="M23" s="146"/>
      <c r="O23" s="55"/>
    </row>
    <row r="24" spans="1:15" s="30" customFormat="1" ht="21" customHeight="1">
      <c r="A24" s="34" t="s">
        <v>42</v>
      </c>
      <c r="B24" s="34" t="s">
        <v>107</v>
      </c>
      <c r="C24" s="34" t="s">
        <v>23</v>
      </c>
      <c r="D24" s="25">
        <v>1</v>
      </c>
      <c r="E24" s="87"/>
      <c r="F24" s="87"/>
      <c r="G24" s="87"/>
      <c r="H24" s="87"/>
      <c r="I24" s="87"/>
      <c r="J24" s="87"/>
      <c r="K24" s="87"/>
      <c r="L24" s="87"/>
      <c r="M24" s="146"/>
      <c r="O24" s="55"/>
    </row>
    <row r="25" spans="1:15" s="30" customFormat="1" ht="21" customHeight="1">
      <c r="A25" s="34" t="s">
        <v>26</v>
      </c>
      <c r="B25" s="34" t="s">
        <v>38</v>
      </c>
      <c r="C25" s="34" t="s">
        <v>23</v>
      </c>
      <c r="D25" s="25">
        <v>30</v>
      </c>
      <c r="E25" s="87"/>
      <c r="F25" s="87"/>
      <c r="G25" s="87"/>
      <c r="H25" s="87"/>
      <c r="I25" s="87"/>
      <c r="J25" s="87"/>
      <c r="K25" s="87"/>
      <c r="L25" s="87"/>
      <c r="M25" s="146"/>
      <c r="O25" s="55"/>
    </row>
    <row r="26" spans="1:15" s="30" customFormat="1" ht="21" customHeight="1">
      <c r="A26" s="34" t="s">
        <v>26</v>
      </c>
      <c r="B26" s="34" t="s">
        <v>206</v>
      </c>
      <c r="C26" s="34" t="s">
        <v>23</v>
      </c>
      <c r="D26" s="25">
        <v>1</v>
      </c>
      <c r="E26" s="87"/>
      <c r="F26" s="87"/>
      <c r="G26" s="87"/>
      <c r="H26" s="87"/>
      <c r="I26" s="87"/>
      <c r="J26" s="87"/>
      <c r="K26" s="87"/>
      <c r="L26" s="87"/>
      <c r="M26" s="146"/>
      <c r="O26" s="55"/>
    </row>
    <row r="27" spans="1:15" s="90" customFormat="1" ht="21" customHeight="1">
      <c r="A27" s="88" t="s">
        <v>200</v>
      </c>
      <c r="B27" s="88" t="s">
        <v>227</v>
      </c>
      <c r="C27" s="88" t="s">
        <v>39</v>
      </c>
      <c r="D27" s="89">
        <v>31</v>
      </c>
      <c r="E27" s="184"/>
      <c r="F27" s="184"/>
      <c r="G27" s="184"/>
      <c r="H27" s="184"/>
      <c r="I27" s="184"/>
      <c r="J27" s="184"/>
      <c r="K27" s="184"/>
      <c r="L27" s="184"/>
      <c r="M27" s="185"/>
      <c r="O27" s="91"/>
    </row>
    <row r="28" spans="1:15" s="190" customFormat="1" ht="21" customHeight="1">
      <c r="A28" s="186" t="s">
        <v>201</v>
      </c>
      <c r="B28" s="186" t="s">
        <v>202</v>
      </c>
      <c r="C28" s="186" t="s">
        <v>39</v>
      </c>
      <c r="D28" s="187">
        <v>25</v>
      </c>
      <c r="E28" s="188"/>
      <c r="F28" s="188"/>
      <c r="G28" s="188"/>
      <c r="H28" s="188"/>
      <c r="I28" s="188"/>
      <c r="J28" s="188"/>
      <c r="K28" s="188"/>
      <c r="L28" s="188"/>
      <c r="M28" s="189" t="s">
        <v>221</v>
      </c>
      <c r="O28" s="191"/>
    </row>
    <row r="29" spans="1:15" s="190" customFormat="1" ht="21" customHeight="1">
      <c r="A29" s="186" t="s">
        <v>201</v>
      </c>
      <c r="B29" s="186" t="s">
        <v>203</v>
      </c>
      <c r="C29" s="186" t="s">
        <v>39</v>
      </c>
      <c r="D29" s="187">
        <v>6</v>
      </c>
      <c r="E29" s="188"/>
      <c r="F29" s="188"/>
      <c r="G29" s="188"/>
      <c r="H29" s="188"/>
      <c r="I29" s="188"/>
      <c r="J29" s="188"/>
      <c r="K29" s="188"/>
      <c r="L29" s="188"/>
      <c r="M29" s="189" t="s">
        <v>221</v>
      </c>
      <c r="O29" s="191"/>
    </row>
    <row r="30" spans="1:15" s="190" customFormat="1" ht="21" customHeight="1">
      <c r="A30" s="186" t="s">
        <v>215</v>
      </c>
      <c r="B30" s="186" t="s">
        <v>216</v>
      </c>
      <c r="C30" s="186" t="s">
        <v>23</v>
      </c>
      <c r="D30" s="187">
        <v>31</v>
      </c>
      <c r="E30" s="188"/>
      <c r="F30" s="188"/>
      <c r="G30" s="188"/>
      <c r="H30" s="188"/>
      <c r="I30" s="188"/>
      <c r="J30" s="188"/>
      <c r="K30" s="188"/>
      <c r="L30" s="188"/>
      <c r="M30" s="189" t="s">
        <v>221</v>
      </c>
      <c r="O30" s="191"/>
    </row>
    <row r="31" spans="1:15" s="190" customFormat="1" ht="21" customHeight="1">
      <c r="A31" s="186" t="s">
        <v>220</v>
      </c>
      <c r="B31" s="186" t="s">
        <v>216</v>
      </c>
      <c r="C31" s="186" t="s">
        <v>23</v>
      </c>
      <c r="D31" s="187">
        <v>31</v>
      </c>
      <c r="E31" s="188"/>
      <c r="F31" s="188"/>
      <c r="G31" s="188"/>
      <c r="H31" s="188"/>
      <c r="I31" s="188"/>
      <c r="J31" s="188"/>
      <c r="K31" s="188"/>
      <c r="L31" s="188"/>
      <c r="M31" s="189" t="s">
        <v>221</v>
      </c>
      <c r="O31" s="191"/>
    </row>
    <row r="32" spans="1:15" s="190" customFormat="1" ht="21" customHeight="1">
      <c r="A32" s="186" t="s">
        <v>101</v>
      </c>
      <c r="B32" s="186" t="s">
        <v>43</v>
      </c>
      <c r="C32" s="186" t="s">
        <v>23</v>
      </c>
      <c r="D32" s="187">
        <v>31</v>
      </c>
      <c r="E32" s="188"/>
      <c r="F32" s="188"/>
      <c r="G32" s="188"/>
      <c r="H32" s="188"/>
      <c r="I32" s="188"/>
      <c r="J32" s="188"/>
      <c r="K32" s="188"/>
      <c r="L32" s="188"/>
      <c r="M32" s="189" t="s">
        <v>221</v>
      </c>
      <c r="O32" s="191"/>
    </row>
    <row r="33" spans="1:15" s="190" customFormat="1" ht="21" customHeight="1">
      <c r="A33" s="186" t="s">
        <v>103</v>
      </c>
      <c r="B33" s="186" t="s">
        <v>104</v>
      </c>
      <c r="C33" s="186" t="s">
        <v>23</v>
      </c>
      <c r="D33" s="187">
        <v>37</v>
      </c>
      <c r="E33" s="188"/>
      <c r="F33" s="188"/>
      <c r="G33" s="188"/>
      <c r="H33" s="188"/>
      <c r="I33" s="188"/>
      <c r="J33" s="188"/>
      <c r="K33" s="188"/>
      <c r="L33" s="188"/>
      <c r="M33" s="189" t="s">
        <v>221</v>
      </c>
      <c r="O33" s="191"/>
    </row>
    <row r="34" spans="1:15" s="190" customFormat="1" ht="21" customHeight="1">
      <c r="A34" s="186" t="s">
        <v>100</v>
      </c>
      <c r="B34" s="186" t="s">
        <v>106</v>
      </c>
      <c r="C34" s="186" t="s">
        <v>40</v>
      </c>
      <c r="D34" s="187">
        <v>1</v>
      </c>
      <c r="E34" s="188"/>
      <c r="F34" s="188"/>
      <c r="G34" s="188"/>
      <c r="H34" s="188"/>
      <c r="I34" s="188"/>
      <c r="J34" s="188"/>
      <c r="K34" s="188"/>
      <c r="L34" s="188"/>
      <c r="M34" s="189" t="s">
        <v>221</v>
      </c>
      <c r="O34" s="191"/>
    </row>
    <row r="35" spans="1:15" s="30" customFormat="1" ht="21" customHeight="1">
      <c r="A35" s="34" t="s">
        <v>52</v>
      </c>
      <c r="B35" s="34" t="s">
        <v>53</v>
      </c>
      <c r="C35" s="34" t="s">
        <v>23</v>
      </c>
      <c r="D35" s="25">
        <v>31</v>
      </c>
      <c r="E35" s="87"/>
      <c r="F35" s="87"/>
      <c r="G35" s="87"/>
      <c r="H35" s="87"/>
      <c r="I35" s="87"/>
      <c r="J35" s="87"/>
      <c r="K35" s="87"/>
      <c r="L35" s="87"/>
      <c r="M35" s="146"/>
      <c r="O35" s="55"/>
    </row>
    <row r="36" spans="1:15" s="30" customFormat="1" ht="21" customHeight="1">
      <c r="A36" s="34" t="s">
        <v>52</v>
      </c>
      <c r="B36" s="34" t="s">
        <v>54</v>
      </c>
      <c r="C36" s="34" t="s">
        <v>23</v>
      </c>
      <c r="D36" s="25">
        <v>27</v>
      </c>
      <c r="E36" s="87"/>
      <c r="F36" s="87"/>
      <c r="G36" s="87"/>
      <c r="H36" s="87"/>
      <c r="I36" s="87"/>
      <c r="J36" s="87"/>
      <c r="K36" s="87"/>
      <c r="L36" s="87"/>
      <c r="M36" s="146"/>
      <c r="O36" s="55"/>
    </row>
    <row r="37" spans="1:15" s="90" customFormat="1" ht="21" customHeight="1">
      <c r="A37" s="34" t="s">
        <v>102</v>
      </c>
      <c r="B37" s="34" t="s">
        <v>217</v>
      </c>
      <c r="C37" s="34" t="s">
        <v>33</v>
      </c>
      <c r="D37" s="25">
        <v>1</v>
      </c>
      <c r="E37" s="184"/>
      <c r="F37" s="184"/>
      <c r="G37" s="184"/>
      <c r="H37" s="184"/>
      <c r="I37" s="184"/>
      <c r="J37" s="184"/>
      <c r="K37" s="184"/>
      <c r="L37" s="184"/>
      <c r="M37" s="185"/>
      <c r="O37" s="91"/>
    </row>
    <row r="38" spans="1:15" s="90" customFormat="1" ht="21" customHeight="1">
      <c r="A38" s="34" t="s">
        <v>204</v>
      </c>
      <c r="B38" s="34" t="s">
        <v>217</v>
      </c>
      <c r="C38" s="34" t="s">
        <v>33</v>
      </c>
      <c r="D38" s="25">
        <v>30</v>
      </c>
      <c r="E38" s="184"/>
      <c r="F38" s="184"/>
      <c r="G38" s="184"/>
      <c r="H38" s="184"/>
      <c r="I38" s="184"/>
      <c r="J38" s="184"/>
      <c r="K38" s="184"/>
      <c r="L38" s="184"/>
      <c r="M38" s="185"/>
      <c r="O38" s="91"/>
    </row>
    <row r="39" spans="1:15" s="90" customFormat="1" ht="21" customHeight="1">
      <c r="A39" s="34" t="s">
        <v>200</v>
      </c>
      <c r="B39" s="34" t="s">
        <v>205</v>
      </c>
      <c r="C39" s="34" t="s">
        <v>39</v>
      </c>
      <c r="D39" s="25">
        <v>6</v>
      </c>
      <c r="E39" s="184"/>
      <c r="F39" s="184"/>
      <c r="G39" s="184"/>
      <c r="H39" s="184"/>
      <c r="I39" s="184"/>
      <c r="J39" s="184"/>
      <c r="K39" s="184"/>
      <c r="L39" s="184"/>
      <c r="M39" s="185"/>
      <c r="O39" s="91"/>
    </row>
    <row r="40" spans="1:15" s="30" customFormat="1" ht="21" customHeight="1">
      <c r="A40" s="34" t="s">
        <v>228</v>
      </c>
      <c r="B40" s="34" t="s">
        <v>229</v>
      </c>
      <c r="C40" s="34" t="s">
        <v>23</v>
      </c>
      <c r="D40" s="25">
        <v>12</v>
      </c>
      <c r="E40" s="87"/>
      <c r="F40" s="87"/>
      <c r="G40" s="87"/>
      <c r="H40" s="87"/>
      <c r="I40" s="87"/>
      <c r="J40" s="87"/>
      <c r="K40" s="87"/>
      <c r="L40" s="87"/>
      <c r="M40" s="146"/>
      <c r="O40" s="55"/>
    </row>
    <row r="41" spans="1:15" s="90" customFormat="1" ht="21" customHeight="1">
      <c r="A41" s="34" t="s">
        <v>222</v>
      </c>
      <c r="B41" s="34">
        <v>0</v>
      </c>
      <c r="C41" s="34" t="s">
        <v>33</v>
      </c>
      <c r="D41" s="25">
        <v>6</v>
      </c>
      <c r="E41" s="184"/>
      <c r="F41" s="184"/>
      <c r="G41" s="184"/>
      <c r="H41" s="184"/>
      <c r="I41" s="184"/>
      <c r="J41" s="184"/>
      <c r="K41" s="184"/>
      <c r="L41" s="184"/>
      <c r="M41" s="185"/>
      <c r="O41" s="91"/>
    </row>
    <row r="42" spans="1:15" s="30" customFormat="1" ht="21" customHeight="1">
      <c r="A42" s="34" t="s">
        <v>21</v>
      </c>
      <c r="B42" s="34" t="s">
        <v>114</v>
      </c>
      <c r="C42" s="34" t="s">
        <v>24</v>
      </c>
      <c r="D42" s="25">
        <v>611</v>
      </c>
      <c r="E42" s="87"/>
      <c r="F42" s="87"/>
      <c r="G42" s="87"/>
      <c r="H42" s="87"/>
      <c r="I42" s="87"/>
      <c r="J42" s="87"/>
      <c r="K42" s="87"/>
      <c r="L42" s="87"/>
      <c r="M42" s="146"/>
      <c r="O42" s="55"/>
    </row>
    <row r="43" spans="1:15" s="90" customFormat="1" ht="21" customHeight="1">
      <c r="A43" s="34" t="s">
        <v>44</v>
      </c>
      <c r="B43" s="34" t="s">
        <v>18</v>
      </c>
      <c r="C43" s="34" t="s">
        <v>28</v>
      </c>
      <c r="D43" s="25">
        <v>172</v>
      </c>
      <c r="E43" s="184"/>
      <c r="F43" s="184"/>
      <c r="G43" s="184"/>
      <c r="H43" s="184"/>
      <c r="I43" s="184"/>
      <c r="J43" s="184"/>
      <c r="K43" s="184"/>
      <c r="L43" s="184"/>
      <c r="M43" s="185"/>
      <c r="O43" s="91"/>
    </row>
    <row r="44" spans="1:15" s="90" customFormat="1" ht="21" customHeight="1">
      <c r="A44" s="34" t="s">
        <v>45</v>
      </c>
      <c r="B44" s="34" t="s">
        <v>18</v>
      </c>
      <c r="C44" s="34" t="s">
        <v>28</v>
      </c>
      <c r="D44" s="25">
        <v>172</v>
      </c>
      <c r="E44" s="184"/>
      <c r="F44" s="184"/>
      <c r="G44" s="184"/>
      <c r="H44" s="184"/>
      <c r="I44" s="184"/>
      <c r="J44" s="184"/>
      <c r="K44" s="184"/>
      <c r="L44" s="184"/>
      <c r="M44" s="185"/>
      <c r="O44" s="91"/>
    </row>
    <row r="45" spans="1:15" s="30" customFormat="1" ht="21" customHeight="1">
      <c r="A45" s="35" t="s">
        <v>14</v>
      </c>
      <c r="B45" s="35" t="s">
        <v>15</v>
      </c>
      <c r="C45" s="195" t="s">
        <v>13</v>
      </c>
      <c r="D45" s="25">
        <v>1</v>
      </c>
      <c r="E45" s="87"/>
      <c r="F45" s="87"/>
      <c r="G45" s="87"/>
      <c r="H45" s="87"/>
      <c r="I45" s="87"/>
      <c r="J45" s="87"/>
      <c r="K45" s="87"/>
      <c r="L45" s="87"/>
      <c r="M45" s="146"/>
      <c r="O45" s="55"/>
    </row>
    <row r="46" spans="1:15" s="30" customFormat="1" ht="21" customHeight="1">
      <c r="A46" s="35" t="s">
        <v>34</v>
      </c>
      <c r="B46" s="35" t="s">
        <v>35</v>
      </c>
      <c r="C46" s="195" t="s">
        <v>13</v>
      </c>
      <c r="D46" s="25">
        <v>1</v>
      </c>
      <c r="E46" s="87"/>
      <c r="F46" s="87"/>
      <c r="G46" s="87"/>
      <c r="H46" s="87"/>
      <c r="I46" s="87"/>
      <c r="J46" s="87"/>
      <c r="K46" s="87"/>
      <c r="L46" s="87"/>
      <c r="M46" s="146"/>
      <c r="O46" s="55"/>
    </row>
    <row r="47" spans="1:15" s="30" customFormat="1" ht="21" customHeight="1">
      <c r="A47" s="193" t="s">
        <v>27</v>
      </c>
      <c r="B47" s="193" t="s">
        <v>1</v>
      </c>
      <c r="C47" s="195" t="s">
        <v>16</v>
      </c>
      <c r="D47" s="37">
        <v>69.5</v>
      </c>
      <c r="E47" s="87"/>
      <c r="F47" s="87"/>
      <c r="G47" s="87"/>
      <c r="H47" s="87"/>
      <c r="I47" s="87"/>
      <c r="J47" s="87"/>
      <c r="K47" s="87"/>
      <c r="L47" s="87"/>
      <c r="M47" s="146"/>
      <c r="O47" s="55"/>
    </row>
    <row r="48" spans="1:15" s="30" customFormat="1" ht="21" customHeight="1">
      <c r="A48" s="193" t="s">
        <v>27</v>
      </c>
      <c r="B48" s="193" t="s">
        <v>2</v>
      </c>
      <c r="C48" s="195" t="s">
        <v>16</v>
      </c>
      <c r="D48" s="37">
        <v>36.9</v>
      </c>
      <c r="E48" s="87"/>
      <c r="F48" s="87"/>
      <c r="G48" s="87"/>
      <c r="H48" s="87"/>
      <c r="I48" s="87"/>
      <c r="J48" s="87"/>
      <c r="K48" s="87"/>
      <c r="L48" s="87"/>
      <c r="M48" s="146"/>
      <c r="O48" s="55"/>
    </row>
    <row r="49" spans="1:15" s="30" customFormat="1" ht="21" customHeight="1">
      <c r="A49" s="193" t="s">
        <v>27</v>
      </c>
      <c r="B49" s="193" t="s">
        <v>31</v>
      </c>
      <c r="C49" s="195" t="s">
        <v>16</v>
      </c>
      <c r="D49" s="37">
        <v>5.3</v>
      </c>
      <c r="E49" s="87"/>
      <c r="F49" s="87"/>
      <c r="G49" s="87"/>
      <c r="H49" s="87"/>
      <c r="I49" s="87"/>
      <c r="J49" s="87"/>
      <c r="K49" s="87"/>
      <c r="L49" s="87"/>
      <c r="M49" s="146"/>
      <c r="O49" s="55"/>
    </row>
    <row r="50" spans="1:15" s="30" customFormat="1" ht="21.95" customHeight="1">
      <c r="A50" s="92" t="s">
        <v>211</v>
      </c>
      <c r="B50" s="22"/>
      <c r="C50" s="195"/>
      <c r="D50" s="25"/>
      <c r="E50" s="87"/>
      <c r="F50" s="87"/>
      <c r="G50" s="87"/>
      <c r="H50" s="87"/>
      <c r="I50" s="87"/>
      <c r="J50" s="87"/>
      <c r="K50" s="87"/>
      <c r="L50" s="87"/>
      <c r="M50" s="146"/>
      <c r="O50" s="55"/>
    </row>
    <row r="51" spans="1:15" s="30" customFormat="1" ht="21.95" customHeight="1">
      <c r="A51" s="34" t="s">
        <v>109</v>
      </c>
      <c r="B51" s="34" t="s">
        <v>128</v>
      </c>
      <c r="C51" s="34" t="s">
        <v>208</v>
      </c>
      <c r="D51" s="37">
        <v>370</v>
      </c>
      <c r="E51" s="87"/>
      <c r="F51" s="87"/>
      <c r="G51" s="87"/>
      <c r="H51" s="87"/>
      <c r="I51" s="87"/>
      <c r="J51" s="87"/>
      <c r="K51" s="87"/>
      <c r="L51" s="87"/>
      <c r="M51" s="146"/>
      <c r="O51" s="55"/>
    </row>
    <row r="52" spans="1:15" s="30" customFormat="1" ht="21.95" customHeight="1">
      <c r="A52" s="34" t="s">
        <v>109</v>
      </c>
      <c r="B52" s="34" t="s">
        <v>214</v>
      </c>
      <c r="C52" s="34" t="s">
        <v>208</v>
      </c>
      <c r="D52" s="37">
        <v>16</v>
      </c>
      <c r="E52" s="87"/>
      <c r="F52" s="87"/>
      <c r="G52" s="87"/>
      <c r="H52" s="87"/>
      <c r="I52" s="87"/>
      <c r="J52" s="87"/>
      <c r="K52" s="87"/>
      <c r="L52" s="87"/>
      <c r="M52" s="146"/>
      <c r="O52" s="55"/>
    </row>
    <row r="53" spans="1:15" s="30" customFormat="1" ht="21.95" customHeight="1">
      <c r="A53" s="34"/>
      <c r="B53" s="34"/>
      <c r="C53" s="34"/>
      <c r="D53" s="37"/>
      <c r="E53" s="87"/>
      <c r="F53" s="87"/>
      <c r="G53" s="87"/>
      <c r="H53" s="87"/>
      <c r="I53" s="87"/>
      <c r="J53" s="87"/>
      <c r="K53" s="87"/>
      <c r="L53" s="87"/>
      <c r="M53" s="146"/>
      <c r="O53" s="55"/>
    </row>
    <row r="54" spans="1:15" s="30" customFormat="1" ht="21.95" customHeight="1">
      <c r="A54" s="92" t="s">
        <v>209</v>
      </c>
      <c r="B54" s="22"/>
      <c r="C54" s="195"/>
      <c r="D54" s="37"/>
      <c r="E54" s="87"/>
      <c r="F54" s="87"/>
      <c r="G54" s="87"/>
      <c r="H54" s="87"/>
      <c r="I54" s="87"/>
      <c r="J54" s="87"/>
      <c r="K54" s="87"/>
      <c r="L54" s="87"/>
      <c r="M54" s="146"/>
      <c r="O54" s="55"/>
    </row>
    <row r="55" spans="1:15" s="30" customFormat="1" ht="21.95" customHeight="1">
      <c r="A55" s="34" t="s">
        <v>112</v>
      </c>
      <c r="B55" s="34" t="s">
        <v>110</v>
      </c>
      <c r="C55" s="34" t="s">
        <v>113</v>
      </c>
      <c r="D55" s="37">
        <v>0.55000000000000004</v>
      </c>
      <c r="E55" s="87"/>
      <c r="F55" s="87"/>
      <c r="G55" s="87"/>
      <c r="H55" s="87"/>
      <c r="I55" s="87"/>
      <c r="J55" s="87"/>
      <c r="K55" s="87"/>
      <c r="L55" s="87"/>
      <c r="M55" s="146"/>
      <c r="O55" s="55"/>
    </row>
    <row r="56" spans="1:15" s="30" customFormat="1" ht="21.95" customHeight="1">
      <c r="A56" s="34" t="s">
        <v>210</v>
      </c>
      <c r="B56" s="34" t="s">
        <v>110</v>
      </c>
      <c r="C56" s="34" t="s">
        <v>113</v>
      </c>
      <c r="D56" s="37">
        <v>0.55000000000000004</v>
      </c>
      <c r="E56" s="87"/>
      <c r="F56" s="87"/>
      <c r="G56" s="87"/>
      <c r="H56" s="87"/>
      <c r="I56" s="87"/>
      <c r="J56" s="87"/>
      <c r="K56" s="87"/>
      <c r="L56" s="87"/>
      <c r="M56" s="146"/>
      <c r="O56" s="55"/>
    </row>
    <row r="57" spans="1:15" s="30" customFormat="1" ht="21.95" customHeight="1">
      <c r="A57" s="34"/>
      <c r="B57" s="34"/>
      <c r="C57" s="34"/>
      <c r="D57" s="37"/>
      <c r="E57" s="87"/>
      <c r="F57" s="87"/>
      <c r="G57" s="87"/>
      <c r="H57" s="87"/>
      <c r="I57" s="87"/>
      <c r="J57" s="87"/>
      <c r="K57" s="87"/>
      <c r="L57" s="87"/>
      <c r="M57" s="146"/>
      <c r="O57" s="55"/>
    </row>
    <row r="58" spans="1:15" s="30" customFormat="1" ht="21.95" customHeight="1">
      <c r="A58" s="92" t="s">
        <v>231</v>
      </c>
      <c r="B58" s="34"/>
      <c r="C58" s="34"/>
      <c r="D58" s="37"/>
      <c r="E58" s="87"/>
      <c r="F58" s="87"/>
      <c r="G58" s="87"/>
      <c r="H58" s="87"/>
      <c r="I58" s="87"/>
      <c r="J58" s="87"/>
      <c r="K58" s="87"/>
      <c r="L58" s="87"/>
      <c r="M58" s="146"/>
      <c r="O58" s="55"/>
    </row>
    <row r="59" spans="1:15" s="30" customFormat="1" ht="21.95" customHeight="1">
      <c r="A59" s="251" t="s">
        <v>232</v>
      </c>
      <c r="B59" s="252" t="s">
        <v>46</v>
      </c>
      <c r="C59" s="253" t="s">
        <v>233</v>
      </c>
      <c r="D59" s="37">
        <v>1</v>
      </c>
      <c r="E59" s="87"/>
      <c r="F59" s="87"/>
      <c r="G59" s="87"/>
      <c r="H59" s="87"/>
      <c r="I59" s="87"/>
      <c r="J59" s="87"/>
      <c r="K59" s="87"/>
      <c r="L59" s="87"/>
      <c r="M59" s="146"/>
      <c r="O59" s="55"/>
    </row>
    <row r="60" spans="1:15" s="30" customFormat="1" ht="21.95" customHeight="1">
      <c r="A60" s="34"/>
      <c r="B60" s="34"/>
      <c r="C60" s="34"/>
      <c r="D60" s="37"/>
      <c r="E60" s="87"/>
      <c r="F60" s="87"/>
      <c r="G60" s="87"/>
      <c r="H60" s="87"/>
      <c r="I60" s="87"/>
      <c r="J60" s="87"/>
      <c r="K60" s="87"/>
      <c r="L60" s="87"/>
      <c r="M60" s="146"/>
      <c r="O60" s="55"/>
    </row>
    <row r="61" spans="1:15" s="30" customFormat="1" ht="21.95" customHeight="1">
      <c r="A61" s="34"/>
      <c r="B61" s="34"/>
      <c r="C61" s="34"/>
      <c r="D61" s="37"/>
      <c r="E61" s="87"/>
      <c r="F61" s="87"/>
      <c r="G61" s="87"/>
      <c r="H61" s="87"/>
      <c r="I61" s="87"/>
      <c r="J61" s="87"/>
      <c r="K61" s="87"/>
      <c r="L61" s="87"/>
      <c r="M61" s="146"/>
      <c r="O61" s="55"/>
    </row>
    <row r="62" spans="1:15" s="30" customFormat="1" ht="21.95" customHeight="1">
      <c r="A62" s="34"/>
      <c r="B62" s="34"/>
      <c r="C62" s="34"/>
      <c r="D62" s="37"/>
      <c r="E62" s="87"/>
      <c r="F62" s="87"/>
      <c r="G62" s="87"/>
      <c r="H62" s="87"/>
      <c r="I62" s="87"/>
      <c r="J62" s="87"/>
      <c r="K62" s="87"/>
      <c r="L62" s="87"/>
      <c r="M62" s="146"/>
      <c r="O62" s="55"/>
    </row>
    <row r="63" spans="1:15" s="30" customFormat="1" ht="21.95" customHeight="1">
      <c r="A63" s="34"/>
      <c r="B63" s="34"/>
      <c r="C63" s="34"/>
      <c r="D63" s="37"/>
      <c r="E63" s="87"/>
      <c r="F63" s="87"/>
      <c r="G63" s="87"/>
      <c r="H63" s="87"/>
      <c r="I63" s="87"/>
      <c r="J63" s="87"/>
      <c r="K63" s="87"/>
      <c r="L63" s="87"/>
      <c r="M63" s="146"/>
      <c r="O63" s="55"/>
    </row>
    <row r="64" spans="1:15" s="30" customFormat="1" ht="21.95" customHeight="1">
      <c r="A64" s="34"/>
      <c r="B64" s="34"/>
      <c r="C64" s="34"/>
      <c r="D64" s="37"/>
      <c r="E64" s="87"/>
      <c r="F64" s="87"/>
      <c r="G64" s="87"/>
      <c r="H64" s="87"/>
      <c r="I64" s="87"/>
      <c r="J64" s="87"/>
      <c r="K64" s="87"/>
      <c r="L64" s="87"/>
      <c r="M64" s="146"/>
      <c r="O64" s="55"/>
    </row>
    <row r="65" spans="1:15" s="30" customFormat="1" ht="21.95" customHeight="1">
      <c r="A65" s="34"/>
      <c r="B65" s="34"/>
      <c r="C65" s="34"/>
      <c r="D65" s="37"/>
      <c r="E65" s="87"/>
      <c r="F65" s="87"/>
      <c r="G65" s="87"/>
      <c r="H65" s="87"/>
      <c r="I65" s="87"/>
      <c r="J65" s="87"/>
      <c r="K65" s="87"/>
      <c r="L65" s="87"/>
      <c r="M65" s="146"/>
      <c r="O65" s="55"/>
    </row>
    <row r="66" spans="1:15" s="30" customFormat="1" ht="21.95" customHeight="1">
      <c r="A66" s="34"/>
      <c r="B66" s="34"/>
      <c r="C66" s="34"/>
      <c r="D66" s="37"/>
      <c r="E66" s="87"/>
      <c r="F66" s="87"/>
      <c r="G66" s="87"/>
      <c r="H66" s="87"/>
      <c r="I66" s="87"/>
      <c r="J66" s="87"/>
      <c r="K66" s="87"/>
      <c r="L66" s="87"/>
      <c r="M66" s="146"/>
      <c r="O66" s="55"/>
    </row>
    <row r="67" spans="1:15" s="30" customFormat="1" ht="21.95" customHeight="1">
      <c r="A67" s="34"/>
      <c r="B67" s="34"/>
      <c r="C67" s="34"/>
      <c r="D67" s="37"/>
      <c r="E67" s="87"/>
      <c r="F67" s="87"/>
      <c r="G67" s="87"/>
      <c r="H67" s="87"/>
      <c r="I67" s="87"/>
      <c r="J67" s="87"/>
      <c r="K67" s="87"/>
      <c r="L67" s="87"/>
      <c r="M67" s="146"/>
      <c r="O67" s="55"/>
    </row>
    <row r="68" spans="1:15" s="30" customFormat="1" ht="21.95" customHeight="1">
      <c r="A68" s="36"/>
      <c r="B68" s="36"/>
      <c r="C68" s="195"/>
      <c r="D68" s="25"/>
      <c r="E68" s="87"/>
      <c r="F68" s="87"/>
      <c r="G68" s="87"/>
      <c r="H68" s="87"/>
      <c r="I68" s="87"/>
      <c r="J68" s="87"/>
      <c r="K68" s="87"/>
      <c r="L68" s="87"/>
      <c r="M68" s="146"/>
      <c r="O68" s="55"/>
    </row>
    <row r="69" spans="1:15" s="30" customFormat="1" ht="21.95" customHeight="1">
      <c r="A69" s="36"/>
      <c r="B69" s="36"/>
      <c r="C69" s="195"/>
      <c r="D69" s="25"/>
      <c r="E69" s="87"/>
      <c r="F69" s="87"/>
      <c r="G69" s="87"/>
      <c r="H69" s="87"/>
      <c r="I69" s="87"/>
      <c r="J69" s="87"/>
      <c r="K69" s="87"/>
      <c r="L69" s="87"/>
      <c r="M69" s="146"/>
      <c r="N69" s="58"/>
      <c r="O69" s="55"/>
    </row>
    <row r="70" spans="1:15" s="30" customFormat="1" ht="21.95" customHeight="1">
      <c r="A70" s="36"/>
      <c r="B70" s="36"/>
      <c r="C70" s="195"/>
      <c r="D70" s="25"/>
      <c r="E70" s="25"/>
      <c r="F70" s="25"/>
      <c r="G70" s="25"/>
      <c r="H70" s="25"/>
      <c r="I70" s="25"/>
      <c r="J70" s="25"/>
      <c r="K70" s="25"/>
      <c r="L70" s="25"/>
      <c r="M70" s="195"/>
      <c r="O70" s="55"/>
    </row>
  </sheetData>
  <mergeCells count="10">
    <mergeCell ref="A1:M1"/>
    <mergeCell ref="A3:A4"/>
    <mergeCell ref="M3:M4"/>
    <mergeCell ref="E3:F3"/>
    <mergeCell ref="G3:H3"/>
    <mergeCell ref="I3:J3"/>
    <mergeCell ref="B3:B4"/>
    <mergeCell ref="D3:D4"/>
    <mergeCell ref="C3:C4"/>
    <mergeCell ref="K3:L3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89" orientation="landscape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70"/>
  <sheetViews>
    <sheetView view="pageBreakPreview" topLeftCell="A20" zoomScale="85" zoomScaleNormal="100" zoomScaleSheetLayoutView="85" workbookViewId="0">
      <selection activeCell="W84" sqref="W84"/>
    </sheetView>
  </sheetViews>
  <sheetFormatPr defaultColWidth="3.5546875" defaultRowHeight="13.5"/>
  <cols>
    <col min="1" max="17" width="3.5546875" style="119"/>
    <col min="18" max="18" width="5.5546875" style="119" customWidth="1"/>
    <col min="19" max="16384" width="3.5546875" style="119"/>
  </cols>
  <sheetData>
    <row r="1" spans="1:31">
      <c r="A1" s="136"/>
      <c r="B1" s="129"/>
      <c r="C1" s="129"/>
      <c r="D1" s="129"/>
      <c r="E1" s="129"/>
      <c r="F1" s="129"/>
      <c r="G1" s="129"/>
      <c r="H1" s="129"/>
      <c r="I1" s="129"/>
      <c r="J1" s="129"/>
      <c r="K1" s="129"/>
      <c r="L1" s="129"/>
      <c r="M1" s="129"/>
      <c r="N1" s="129"/>
      <c r="O1" s="129"/>
      <c r="P1" s="129"/>
      <c r="Q1" s="129"/>
      <c r="R1" s="129"/>
      <c r="S1" s="129"/>
      <c r="T1" s="129"/>
      <c r="U1" s="129"/>
      <c r="V1" s="129"/>
      <c r="W1" s="129"/>
      <c r="X1" s="129"/>
      <c r="Y1" s="129"/>
      <c r="Z1" s="129"/>
      <c r="AA1" s="129"/>
      <c r="AB1" s="129"/>
      <c r="AC1" s="129"/>
      <c r="AD1" s="129"/>
      <c r="AE1" s="137"/>
    </row>
    <row r="2" spans="1:31">
      <c r="A2" s="142">
        <v>1</v>
      </c>
      <c r="B2" s="132" t="s">
        <v>187</v>
      </c>
      <c r="C2" s="114"/>
      <c r="D2" s="114"/>
      <c r="G2" s="133" t="str">
        <f>"( "&amp;H6*1000&amp;" x "&amp;H14*1000&amp;" x "&amp;C11*1000&amp;" )"</f>
        <v>( 400 x 600 x 600 )</v>
      </c>
      <c r="AE2" s="140"/>
    </row>
    <row r="3" spans="1:31">
      <c r="A3" s="142"/>
      <c r="B3" s="132"/>
      <c r="C3" s="114"/>
      <c r="D3" s="114"/>
      <c r="G3" s="133"/>
      <c r="AE3" s="140"/>
    </row>
    <row r="4" spans="1:31">
      <c r="A4" s="139"/>
      <c r="AE4" s="140"/>
    </row>
    <row r="5" spans="1:31">
      <c r="A5" s="139"/>
      <c r="C5" s="114"/>
      <c r="D5" s="115" t="s">
        <v>130</v>
      </c>
      <c r="E5" s="114"/>
      <c r="F5" s="114"/>
      <c r="G5" s="114"/>
      <c r="H5" s="116">
        <v>1.1000000000000001</v>
      </c>
      <c r="I5" s="117" t="s">
        <v>147</v>
      </c>
      <c r="J5" s="114"/>
      <c r="K5" s="114"/>
      <c r="L5" s="118"/>
      <c r="M5" s="114"/>
      <c r="Q5" s="114"/>
      <c r="R5" s="131"/>
      <c r="S5" s="114"/>
      <c r="T5" s="114"/>
      <c r="U5" s="114"/>
      <c r="V5" s="116"/>
      <c r="W5" s="117"/>
      <c r="X5" s="114"/>
      <c r="Y5" s="114"/>
      <c r="Z5" s="114"/>
      <c r="AA5" s="114"/>
      <c r="AE5" s="140"/>
    </row>
    <row r="6" spans="1:31">
      <c r="A6" s="139"/>
      <c r="C6" s="114"/>
      <c r="D6" s="114"/>
      <c r="E6" s="114"/>
      <c r="F6" s="114"/>
      <c r="G6" s="120" t="s">
        <v>138</v>
      </c>
      <c r="H6" s="116">
        <v>0.4</v>
      </c>
      <c r="I6" s="121" t="s">
        <v>137</v>
      </c>
      <c r="J6" s="114"/>
      <c r="K6" s="114"/>
      <c r="L6" s="114"/>
      <c r="M6" s="114"/>
      <c r="Q6" s="114"/>
      <c r="R6" s="114"/>
      <c r="S6" s="114"/>
      <c r="T6" s="114"/>
      <c r="U6" s="114"/>
      <c r="V6" s="116"/>
      <c r="W6" s="117"/>
      <c r="X6" s="114"/>
      <c r="Y6" s="114"/>
      <c r="Z6" s="114"/>
      <c r="AA6" s="114"/>
      <c r="AE6" s="140"/>
    </row>
    <row r="7" spans="1:31">
      <c r="A7" s="139"/>
      <c r="C7" s="114"/>
      <c r="D7" s="114"/>
      <c r="E7" s="114"/>
      <c r="F7" s="114"/>
      <c r="G7" s="114"/>
      <c r="H7" s="114"/>
      <c r="I7" s="114"/>
      <c r="J7" s="114"/>
      <c r="K7" s="114"/>
      <c r="L7" s="114"/>
      <c r="M7" s="114"/>
      <c r="Q7" s="114"/>
      <c r="R7" s="114"/>
      <c r="S7" s="114"/>
      <c r="T7" s="114"/>
      <c r="U7" s="114"/>
      <c r="V7" s="114"/>
      <c r="W7" s="114"/>
      <c r="X7" s="114"/>
      <c r="Y7" s="114"/>
      <c r="Z7" s="114"/>
      <c r="AA7" s="114"/>
      <c r="AE7" s="140"/>
    </row>
    <row r="8" spans="1:31">
      <c r="A8" s="139"/>
      <c r="B8" s="129"/>
      <c r="C8" s="122"/>
      <c r="D8" s="202"/>
      <c r="E8" s="203"/>
      <c r="F8" s="205" t="s">
        <v>134</v>
      </c>
      <c r="G8" s="123"/>
      <c r="H8" s="123"/>
      <c r="I8" s="124"/>
      <c r="J8" s="207" t="s">
        <v>133</v>
      </c>
      <c r="K8" s="203"/>
      <c r="L8" s="201"/>
      <c r="M8" s="124"/>
      <c r="Q8" s="125"/>
      <c r="R8" s="203"/>
      <c r="S8" s="203"/>
      <c r="T8" s="210"/>
      <c r="U8" s="116"/>
      <c r="V8" s="116"/>
      <c r="W8" s="114"/>
      <c r="X8" s="211"/>
      <c r="Y8" s="203"/>
      <c r="Z8" s="203"/>
      <c r="AA8" s="114"/>
      <c r="AE8" s="140"/>
    </row>
    <row r="9" spans="1:31">
      <c r="A9" s="139"/>
      <c r="C9" s="125"/>
      <c r="D9" s="202"/>
      <c r="E9" s="203"/>
      <c r="F9" s="205"/>
      <c r="G9" s="116"/>
      <c r="H9" s="116"/>
      <c r="I9" s="114"/>
      <c r="J9" s="208"/>
      <c r="K9" s="203"/>
      <c r="L9" s="201"/>
      <c r="M9" s="114"/>
      <c r="Q9" s="125"/>
      <c r="R9" s="203"/>
      <c r="S9" s="203"/>
      <c r="T9" s="210"/>
      <c r="U9" s="116"/>
      <c r="V9" s="116"/>
      <c r="W9" s="114"/>
      <c r="X9" s="212"/>
      <c r="Y9" s="203"/>
      <c r="Z9" s="203"/>
      <c r="AA9" s="114"/>
      <c r="AE9" s="140"/>
    </row>
    <row r="10" spans="1:31">
      <c r="A10" s="139"/>
      <c r="C10" s="125"/>
      <c r="D10" s="202"/>
      <c r="E10" s="203"/>
      <c r="F10" s="205"/>
      <c r="G10" s="116"/>
      <c r="H10" s="116"/>
      <c r="I10" s="114"/>
      <c r="J10" s="208"/>
      <c r="K10" s="203"/>
      <c r="L10" s="201"/>
      <c r="M10" s="114"/>
      <c r="Q10" s="125"/>
      <c r="R10" s="203"/>
      <c r="S10" s="203"/>
      <c r="T10" s="210"/>
      <c r="U10" s="116"/>
      <c r="V10" s="116"/>
      <c r="W10" s="114"/>
      <c r="X10" s="212"/>
      <c r="Y10" s="203"/>
      <c r="Z10" s="203"/>
      <c r="AA10" s="114"/>
      <c r="AE10" s="140"/>
    </row>
    <row r="11" spans="1:31">
      <c r="A11" s="139"/>
      <c r="C11" s="116">
        <v>0.6</v>
      </c>
      <c r="D11" s="202"/>
      <c r="E11" s="203"/>
      <c r="F11" s="205"/>
      <c r="G11" s="116"/>
      <c r="H11" s="116"/>
      <c r="I11" s="114"/>
      <c r="J11" s="208"/>
      <c r="K11" s="203"/>
      <c r="L11" s="201"/>
      <c r="M11" s="114"/>
      <c r="Q11" s="116"/>
      <c r="R11" s="203"/>
      <c r="S11" s="203"/>
      <c r="T11" s="210"/>
      <c r="U11" s="116"/>
      <c r="V11" s="116"/>
      <c r="W11" s="114"/>
      <c r="X11" s="212"/>
      <c r="Y11" s="203"/>
      <c r="Z11" s="203"/>
      <c r="AA11" s="114"/>
      <c r="AE11" s="140"/>
    </row>
    <row r="12" spans="1:31">
      <c r="A12" s="139"/>
      <c r="C12" s="114"/>
      <c r="D12" s="202"/>
      <c r="E12" s="203"/>
      <c r="F12" s="205"/>
      <c r="G12" s="116"/>
      <c r="H12" s="116"/>
      <c r="I12" s="114"/>
      <c r="J12" s="208"/>
      <c r="K12" s="203"/>
      <c r="L12" s="201"/>
      <c r="M12" s="114"/>
      <c r="Q12" s="114"/>
      <c r="R12" s="203"/>
      <c r="S12" s="203"/>
      <c r="T12" s="210"/>
      <c r="U12" s="116"/>
      <c r="V12" s="116"/>
      <c r="W12" s="114"/>
      <c r="X12" s="212"/>
      <c r="Y12" s="203"/>
      <c r="Z12" s="203"/>
      <c r="AA12" s="114"/>
      <c r="AE12" s="140"/>
    </row>
    <row r="13" spans="1:31">
      <c r="A13" s="139"/>
      <c r="C13" s="114"/>
      <c r="D13" s="202"/>
      <c r="E13" s="203"/>
      <c r="F13" s="205"/>
      <c r="G13" s="116"/>
      <c r="H13" s="116"/>
      <c r="I13" s="114"/>
      <c r="J13" s="208"/>
      <c r="K13" s="203"/>
      <c r="L13" s="201"/>
      <c r="M13" s="114"/>
      <c r="Q13" s="114"/>
      <c r="R13" s="203"/>
      <c r="S13" s="203"/>
      <c r="T13" s="210"/>
      <c r="U13" s="116"/>
      <c r="V13" s="116"/>
      <c r="W13" s="114"/>
      <c r="X13" s="212"/>
      <c r="Y13" s="203"/>
      <c r="Z13" s="203"/>
      <c r="AA13" s="114"/>
      <c r="AE13" s="140"/>
    </row>
    <row r="14" spans="1:31">
      <c r="A14" s="139"/>
      <c r="B14" s="130"/>
      <c r="C14" s="126"/>
      <c r="D14" s="202"/>
      <c r="E14" s="204"/>
      <c r="F14" s="206"/>
      <c r="G14" s="127"/>
      <c r="H14" s="127">
        <v>0.6</v>
      </c>
      <c r="I14" s="126"/>
      <c r="J14" s="209"/>
      <c r="K14" s="204"/>
      <c r="L14" s="201"/>
      <c r="M14" s="114"/>
      <c r="Q14" s="114"/>
      <c r="R14" s="203"/>
      <c r="S14" s="203"/>
      <c r="T14" s="210"/>
      <c r="U14" s="116"/>
      <c r="V14" s="116"/>
      <c r="W14" s="114"/>
      <c r="X14" s="212"/>
      <c r="Y14" s="203"/>
      <c r="Z14" s="203"/>
      <c r="AA14" s="114"/>
      <c r="AE14" s="140"/>
    </row>
    <row r="15" spans="1:31">
      <c r="A15" s="139"/>
      <c r="C15" s="114"/>
      <c r="D15" s="114"/>
      <c r="E15" s="114"/>
      <c r="F15" s="114"/>
      <c r="G15" s="114"/>
      <c r="H15" s="114"/>
      <c r="I15" s="114"/>
      <c r="J15" s="114"/>
      <c r="K15" s="114"/>
      <c r="L15" s="114"/>
      <c r="M15" s="114"/>
      <c r="Q15" s="114"/>
      <c r="R15" s="114"/>
      <c r="S15" s="114"/>
      <c r="T15" s="114"/>
      <c r="U15" s="114"/>
      <c r="V15" s="114"/>
      <c r="W15" s="114"/>
      <c r="X15" s="114"/>
      <c r="Y15" s="114"/>
      <c r="Z15" s="114"/>
      <c r="AA15" s="114"/>
      <c r="AE15" s="140"/>
    </row>
    <row r="16" spans="1:31">
      <c r="A16" s="139"/>
      <c r="C16" s="114"/>
      <c r="D16" s="114"/>
      <c r="E16" s="115" t="s">
        <v>130</v>
      </c>
      <c r="F16" s="114"/>
      <c r="G16" s="114"/>
      <c r="H16" s="128">
        <v>0.8</v>
      </c>
      <c r="I16" s="117" t="s">
        <v>136</v>
      </c>
      <c r="J16" s="114"/>
      <c r="K16" s="118"/>
      <c r="L16" s="114"/>
      <c r="M16" s="114"/>
      <c r="Q16" s="114"/>
      <c r="R16" s="114"/>
      <c r="S16" s="131"/>
      <c r="T16" s="114"/>
      <c r="U16" s="114"/>
      <c r="V16" s="128"/>
      <c r="W16" s="117"/>
      <c r="X16" s="114"/>
      <c r="Y16" s="114"/>
      <c r="Z16" s="114"/>
      <c r="AA16" s="114"/>
      <c r="AE16" s="140"/>
    </row>
    <row r="17" spans="1:31">
      <c r="A17" s="139"/>
      <c r="C17" s="114"/>
      <c r="D17" s="114"/>
      <c r="E17" s="131"/>
      <c r="F17" s="114"/>
      <c r="G17" s="114"/>
      <c r="H17" s="128"/>
      <c r="I17" s="117"/>
      <c r="J17" s="114"/>
      <c r="K17" s="114"/>
      <c r="L17" s="114"/>
      <c r="M17" s="114"/>
      <c r="Q17" s="114"/>
      <c r="R17" s="114"/>
      <c r="S17" s="131"/>
      <c r="T17" s="114"/>
      <c r="U17" s="114"/>
      <c r="V17" s="128"/>
      <c r="W17" s="117"/>
      <c r="X17" s="114"/>
      <c r="Y17" s="114"/>
      <c r="Z17" s="114"/>
      <c r="AA17" s="114"/>
      <c r="AE17" s="140"/>
    </row>
    <row r="18" spans="1:31">
      <c r="A18" s="139"/>
      <c r="AE18" s="140"/>
    </row>
    <row r="19" spans="1:31">
      <c r="A19" s="139"/>
      <c r="AE19" s="140"/>
    </row>
    <row r="20" spans="1:31">
      <c r="A20" s="136"/>
      <c r="B20" s="124"/>
      <c r="C20" s="129"/>
      <c r="D20" s="129"/>
      <c r="E20" s="129"/>
      <c r="F20" s="129"/>
      <c r="G20" s="129"/>
      <c r="H20" s="129"/>
      <c r="I20" s="129"/>
      <c r="J20" s="129"/>
      <c r="K20" s="129"/>
      <c r="L20" s="129"/>
      <c r="M20" s="129"/>
      <c r="N20" s="129"/>
      <c r="O20" s="129"/>
      <c r="P20" s="129"/>
      <c r="Q20" s="129"/>
      <c r="R20" s="129"/>
      <c r="S20" s="129"/>
      <c r="T20" s="129"/>
      <c r="U20" s="129"/>
      <c r="V20" s="129"/>
      <c r="W20" s="129"/>
      <c r="X20" s="129"/>
      <c r="Y20" s="129"/>
      <c r="Z20" s="129"/>
      <c r="AA20" s="129"/>
      <c r="AB20" s="129"/>
      <c r="AC20" s="129"/>
      <c r="AD20" s="129"/>
      <c r="AE20" s="137"/>
    </row>
    <row r="21" spans="1:31">
      <c r="A21" s="139"/>
      <c r="B21" s="114" t="s">
        <v>141</v>
      </c>
      <c r="AE21" s="140"/>
    </row>
    <row r="22" spans="1:31">
      <c r="A22" s="139"/>
      <c r="B22" s="143" t="str">
        <f>CONCATENATE(C11," / ",6," x "," { "," ( ",2," x ",H5," + ",H16," ) "," x ",H5," + "," ( ",2," x ",H16," + ",H5," ) "," x ",H16," }")</f>
        <v>0.6 / 6 x  {  ( 2 x 1.1 + 0.8 )  x 1.1 +  ( 2 x 0.8 + 1.1 )  x 0.8 }</v>
      </c>
      <c r="Q22" s="119" t="s">
        <v>139</v>
      </c>
      <c r="R22" s="134">
        <f>ROUND((dj(B22)),3)</f>
        <v>0.54600000000000004</v>
      </c>
      <c r="T22" s="119" t="s">
        <v>140</v>
      </c>
      <c r="AE22" s="140"/>
    </row>
    <row r="23" spans="1:31">
      <c r="A23" s="139"/>
      <c r="AE23" s="140"/>
    </row>
    <row r="24" spans="1:31">
      <c r="A24" s="139"/>
      <c r="B24" s="114" t="s">
        <v>142</v>
      </c>
      <c r="AE24" s="140"/>
    </row>
    <row r="25" spans="1:31">
      <c r="A25" s="139"/>
      <c r="B25" s="135" t="str">
        <f>CONCATENATE(dj(R22),"-",dj(R28))</f>
        <v>0.546-0.152</v>
      </c>
      <c r="Q25" s="119" t="s">
        <v>139</v>
      </c>
      <c r="R25" s="134">
        <f>ROUND((dj(B25)),3)</f>
        <v>0.39400000000000002</v>
      </c>
      <c r="T25" s="119" t="s">
        <v>140</v>
      </c>
      <c r="AE25" s="140"/>
    </row>
    <row r="26" spans="1:31">
      <c r="A26" s="139"/>
      <c r="B26" s="114"/>
      <c r="AE26" s="140"/>
    </row>
    <row r="27" spans="1:31">
      <c r="A27" s="139"/>
      <c r="B27" s="114" t="s">
        <v>143</v>
      </c>
      <c r="AE27" s="140"/>
    </row>
    <row r="28" spans="1:31">
      <c r="A28" s="139"/>
      <c r="B28" s="143" t="str">
        <f>CONCATENATE(C11," / ",6," x "," { "," ( ",2," x ",H6," + ",H14," ) "," x ",H6," + "," ( ",2," x ",H14," + ",H6," ) "," * ",H14," }")</f>
        <v>0.6 / 6 x  {  ( 2 x 0.4 + 0.6 )  x 0.4 +  ( 2 x 0.6 + 0.4 )  * 0.6 }</v>
      </c>
      <c r="Q28" s="119" t="s">
        <v>139</v>
      </c>
      <c r="R28" s="134">
        <f>ROUND((dj(B28)),3)</f>
        <v>0.152</v>
      </c>
      <c r="T28" s="119" t="s">
        <v>140</v>
      </c>
      <c r="AE28" s="140"/>
    </row>
    <row r="29" spans="1:31">
      <c r="A29" s="139"/>
      <c r="B29" s="114"/>
      <c r="AE29" s="140"/>
    </row>
    <row r="30" spans="1:31">
      <c r="A30" s="139"/>
      <c r="B30" s="114" t="s">
        <v>144</v>
      </c>
      <c r="AE30" s="140"/>
    </row>
    <row r="31" spans="1:31">
      <c r="A31" s="139"/>
      <c r="B31" s="143" t="str">
        <f>CONCATENATE("{ ","( ",H14," + ",H6," ) "," x ",C11," } "," / ",2," x ",4)</f>
        <v>{ ( 0.6 + 0.4 )  x 0.6 }  / 2 x 4</v>
      </c>
      <c r="Q31" s="119" t="s">
        <v>139</v>
      </c>
      <c r="R31" s="134">
        <f>ROUND((dj(B31)),3)</f>
        <v>1.2</v>
      </c>
      <c r="T31" s="119" t="s">
        <v>140</v>
      </c>
      <c r="AE31" s="140"/>
    </row>
    <row r="32" spans="1:31">
      <c r="A32" s="139"/>
      <c r="AE32" s="140"/>
    </row>
    <row r="33" spans="1:31">
      <c r="A33" s="139"/>
      <c r="B33" s="114" t="s">
        <v>145</v>
      </c>
      <c r="AE33" s="140"/>
    </row>
    <row r="34" spans="1:31">
      <c r="A34" s="139"/>
      <c r="B34" s="143" t="str">
        <f>CONCATENATE(C11," / ",6," x "," { "," ( ",2," x ",H6," + ",H14," ) "," x ",H6," + "," ( ",2," x ",H14," + ",H6," ) "," * ",H14," }")</f>
        <v>0.6 / 6 x  {  ( 2 x 0.4 + 0.6 )  x 0.4 +  ( 2 x 0.6 + 0.4 )  * 0.6 }</v>
      </c>
      <c r="Q34" s="119" t="s">
        <v>139</v>
      </c>
      <c r="R34" s="134">
        <f>ROUND((dj(B34)),3)</f>
        <v>0.152</v>
      </c>
      <c r="T34" s="119" t="s">
        <v>140</v>
      </c>
      <c r="AE34" s="140"/>
    </row>
    <row r="35" spans="1:31">
      <c r="A35" s="141"/>
      <c r="B35" s="126"/>
      <c r="C35" s="130"/>
      <c r="D35" s="130"/>
      <c r="E35" s="130"/>
      <c r="F35" s="130"/>
      <c r="G35" s="130"/>
      <c r="H35" s="130"/>
      <c r="I35" s="130"/>
      <c r="J35" s="130"/>
      <c r="K35" s="130"/>
      <c r="L35" s="130"/>
      <c r="M35" s="130"/>
      <c r="N35" s="130"/>
      <c r="O35" s="130"/>
      <c r="P35" s="130"/>
      <c r="Q35" s="130"/>
      <c r="R35" s="130"/>
      <c r="S35" s="130"/>
      <c r="T35" s="130"/>
      <c r="U35" s="130"/>
      <c r="V35" s="130"/>
      <c r="W35" s="130"/>
      <c r="X35" s="130"/>
      <c r="Y35" s="130"/>
      <c r="Z35" s="130"/>
      <c r="AA35" s="130"/>
      <c r="AB35" s="130"/>
      <c r="AC35" s="130"/>
      <c r="AD35" s="130"/>
      <c r="AE35" s="138"/>
    </row>
    <row r="36" spans="1:31">
      <c r="A36" s="136"/>
      <c r="B36" s="129"/>
      <c r="C36" s="129"/>
      <c r="D36" s="129"/>
      <c r="E36" s="129"/>
      <c r="F36" s="129"/>
      <c r="G36" s="129"/>
      <c r="H36" s="129"/>
      <c r="I36" s="129"/>
      <c r="J36" s="129"/>
      <c r="K36" s="129"/>
      <c r="L36" s="129"/>
      <c r="M36" s="129"/>
      <c r="N36" s="129"/>
      <c r="O36" s="129"/>
      <c r="P36" s="129"/>
      <c r="Q36" s="129"/>
      <c r="R36" s="129"/>
      <c r="S36" s="129"/>
      <c r="T36" s="129"/>
      <c r="U36" s="129"/>
      <c r="V36" s="129"/>
      <c r="W36" s="129"/>
      <c r="X36" s="129"/>
      <c r="Y36" s="129"/>
      <c r="Z36" s="129"/>
      <c r="AA36" s="129"/>
      <c r="AB36" s="129"/>
      <c r="AC36" s="129"/>
      <c r="AD36" s="129"/>
      <c r="AE36" s="137"/>
    </row>
    <row r="37" spans="1:31">
      <c r="A37" s="142">
        <v>2</v>
      </c>
      <c r="B37" s="132" t="s">
        <v>207</v>
      </c>
      <c r="C37" s="114"/>
      <c r="D37" s="114"/>
      <c r="G37" s="133" t="str">
        <f>"( "&amp;H41*1000&amp;" x "&amp;H49*1000&amp;" x "&amp;C46*1000&amp;" )"</f>
        <v>( 400 x 600 x 800 )</v>
      </c>
      <c r="AE37" s="140"/>
    </row>
    <row r="38" spans="1:31">
      <c r="A38" s="142"/>
      <c r="B38" s="132"/>
      <c r="C38" s="114"/>
      <c r="D38" s="114"/>
      <c r="G38" s="133"/>
      <c r="AE38" s="140"/>
    </row>
    <row r="39" spans="1:31">
      <c r="A39" s="139"/>
      <c r="AE39" s="140"/>
    </row>
    <row r="40" spans="1:31">
      <c r="A40" s="139"/>
      <c r="C40" s="114"/>
      <c r="D40" s="115" t="s">
        <v>130</v>
      </c>
      <c r="E40" s="114"/>
      <c r="F40" s="114"/>
      <c r="G40" s="114"/>
      <c r="H40" s="116">
        <v>1.2</v>
      </c>
      <c r="I40" s="117" t="s">
        <v>147</v>
      </c>
      <c r="J40" s="114"/>
      <c r="K40" s="114"/>
      <c r="L40" s="118"/>
      <c r="M40" s="114"/>
      <c r="Q40" s="114"/>
      <c r="R40" s="131"/>
      <c r="S40" s="114"/>
      <c r="T40" s="114"/>
      <c r="U40" s="114"/>
      <c r="V40" s="116"/>
      <c r="W40" s="117"/>
      <c r="X40" s="114"/>
      <c r="Y40" s="114"/>
      <c r="Z40" s="114"/>
      <c r="AA40" s="114"/>
      <c r="AE40" s="140"/>
    </row>
    <row r="41" spans="1:31">
      <c r="A41" s="139"/>
      <c r="C41" s="114"/>
      <c r="D41" s="114"/>
      <c r="E41" s="114"/>
      <c r="F41" s="114"/>
      <c r="G41" s="120" t="s">
        <v>138</v>
      </c>
      <c r="H41" s="116">
        <v>0.4</v>
      </c>
      <c r="I41" s="121" t="s">
        <v>137</v>
      </c>
      <c r="J41" s="114"/>
      <c r="K41" s="114"/>
      <c r="L41" s="114"/>
      <c r="M41" s="114"/>
      <c r="Q41" s="114"/>
      <c r="R41" s="114"/>
      <c r="S41" s="114"/>
      <c r="T41" s="114"/>
      <c r="U41" s="114"/>
      <c r="V41" s="116"/>
      <c r="W41" s="117"/>
      <c r="X41" s="114"/>
      <c r="Y41" s="114"/>
      <c r="Z41" s="114"/>
      <c r="AA41" s="114"/>
      <c r="AE41" s="140"/>
    </row>
    <row r="42" spans="1:31">
      <c r="A42" s="139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E42" s="140"/>
    </row>
    <row r="43" spans="1:31">
      <c r="A43" s="139"/>
      <c r="B43" s="129"/>
      <c r="C43" s="122"/>
      <c r="D43" s="202"/>
      <c r="E43" s="203"/>
      <c r="F43" s="205" t="s">
        <v>134</v>
      </c>
      <c r="G43" s="123"/>
      <c r="H43" s="123"/>
      <c r="I43" s="124"/>
      <c r="J43" s="207" t="s">
        <v>133</v>
      </c>
      <c r="K43" s="203"/>
      <c r="L43" s="201"/>
      <c r="M43" s="124"/>
      <c r="Q43" s="125"/>
      <c r="R43" s="203"/>
      <c r="S43" s="203"/>
      <c r="T43" s="210"/>
      <c r="U43" s="116"/>
      <c r="V43" s="116"/>
      <c r="W43" s="114"/>
      <c r="X43" s="211"/>
      <c r="Y43" s="203"/>
      <c r="Z43" s="203"/>
      <c r="AA43" s="114"/>
      <c r="AE43" s="140"/>
    </row>
    <row r="44" spans="1:31">
      <c r="A44" s="139"/>
      <c r="C44" s="125"/>
      <c r="D44" s="202"/>
      <c r="E44" s="203"/>
      <c r="F44" s="205"/>
      <c r="G44" s="116"/>
      <c r="H44" s="116"/>
      <c r="I44" s="114"/>
      <c r="J44" s="208"/>
      <c r="K44" s="203"/>
      <c r="L44" s="201"/>
      <c r="M44" s="114"/>
      <c r="Q44" s="125"/>
      <c r="R44" s="203"/>
      <c r="S44" s="203"/>
      <c r="T44" s="210"/>
      <c r="U44" s="116"/>
      <c r="V44" s="116"/>
      <c r="W44" s="114"/>
      <c r="X44" s="212"/>
      <c r="Y44" s="203"/>
      <c r="Z44" s="203"/>
      <c r="AA44" s="114"/>
      <c r="AE44" s="140"/>
    </row>
    <row r="45" spans="1:31">
      <c r="A45" s="139"/>
      <c r="C45" s="125"/>
      <c r="D45" s="202"/>
      <c r="E45" s="203"/>
      <c r="F45" s="205"/>
      <c r="G45" s="116"/>
      <c r="H45" s="116"/>
      <c r="I45" s="114"/>
      <c r="J45" s="208"/>
      <c r="K45" s="203"/>
      <c r="L45" s="201"/>
      <c r="M45" s="114"/>
      <c r="Q45" s="125"/>
      <c r="R45" s="203"/>
      <c r="S45" s="203"/>
      <c r="T45" s="210"/>
      <c r="U45" s="116"/>
      <c r="V45" s="116"/>
      <c r="W45" s="114"/>
      <c r="X45" s="212"/>
      <c r="Y45" s="203"/>
      <c r="Z45" s="203"/>
      <c r="AA45" s="114"/>
      <c r="AE45" s="140"/>
    </row>
    <row r="46" spans="1:31">
      <c r="A46" s="139"/>
      <c r="C46" s="116">
        <v>0.8</v>
      </c>
      <c r="D46" s="202"/>
      <c r="E46" s="203"/>
      <c r="F46" s="205"/>
      <c r="G46" s="116"/>
      <c r="H46" s="116"/>
      <c r="I46" s="114"/>
      <c r="J46" s="208"/>
      <c r="K46" s="203"/>
      <c r="L46" s="201"/>
      <c r="M46" s="114"/>
      <c r="Q46" s="116"/>
      <c r="R46" s="203"/>
      <c r="S46" s="203"/>
      <c r="T46" s="210"/>
      <c r="U46" s="116"/>
      <c r="V46" s="116"/>
      <c r="W46" s="114"/>
      <c r="X46" s="212"/>
      <c r="Y46" s="203"/>
      <c r="Z46" s="203"/>
      <c r="AA46" s="114"/>
      <c r="AE46" s="140"/>
    </row>
    <row r="47" spans="1:31">
      <c r="A47" s="139"/>
      <c r="C47" s="114"/>
      <c r="D47" s="202"/>
      <c r="E47" s="203"/>
      <c r="F47" s="205"/>
      <c r="G47" s="116"/>
      <c r="H47" s="116"/>
      <c r="I47" s="114"/>
      <c r="J47" s="208"/>
      <c r="K47" s="203"/>
      <c r="L47" s="201"/>
      <c r="M47" s="114"/>
      <c r="Q47" s="114"/>
      <c r="R47" s="203"/>
      <c r="S47" s="203"/>
      <c r="T47" s="210"/>
      <c r="U47" s="116"/>
      <c r="V47" s="116"/>
      <c r="W47" s="114"/>
      <c r="X47" s="212"/>
      <c r="Y47" s="203"/>
      <c r="Z47" s="203"/>
      <c r="AA47" s="114"/>
      <c r="AE47" s="140"/>
    </row>
    <row r="48" spans="1:31">
      <c r="A48" s="139"/>
      <c r="C48" s="114"/>
      <c r="D48" s="202"/>
      <c r="E48" s="203"/>
      <c r="F48" s="205"/>
      <c r="G48" s="116"/>
      <c r="H48" s="116"/>
      <c r="I48" s="114"/>
      <c r="J48" s="208"/>
      <c r="K48" s="203"/>
      <c r="L48" s="201"/>
      <c r="M48" s="114"/>
      <c r="Q48" s="114"/>
      <c r="R48" s="203"/>
      <c r="S48" s="203"/>
      <c r="T48" s="210"/>
      <c r="U48" s="116"/>
      <c r="V48" s="116"/>
      <c r="W48" s="114"/>
      <c r="X48" s="212"/>
      <c r="Y48" s="203"/>
      <c r="Z48" s="203"/>
      <c r="AA48" s="114"/>
      <c r="AE48" s="140"/>
    </row>
    <row r="49" spans="1:31">
      <c r="A49" s="139"/>
      <c r="B49" s="130"/>
      <c r="C49" s="126"/>
      <c r="D49" s="202"/>
      <c r="E49" s="204"/>
      <c r="F49" s="206"/>
      <c r="G49" s="127"/>
      <c r="H49" s="127">
        <v>0.6</v>
      </c>
      <c r="I49" s="126"/>
      <c r="J49" s="209"/>
      <c r="K49" s="204"/>
      <c r="L49" s="201"/>
      <c r="M49" s="114"/>
      <c r="Q49" s="114"/>
      <c r="R49" s="203"/>
      <c r="S49" s="203"/>
      <c r="T49" s="210"/>
      <c r="U49" s="116"/>
      <c r="V49" s="116"/>
      <c r="W49" s="114"/>
      <c r="X49" s="212"/>
      <c r="Y49" s="203"/>
      <c r="Z49" s="203"/>
      <c r="AA49" s="114"/>
      <c r="AE49" s="140"/>
    </row>
    <row r="50" spans="1:31">
      <c r="A50" s="139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E50" s="140"/>
    </row>
    <row r="51" spans="1:31">
      <c r="A51" s="139"/>
      <c r="C51" s="114"/>
      <c r="D51" s="114"/>
      <c r="E51" s="115" t="s">
        <v>130</v>
      </c>
      <c r="F51" s="114"/>
      <c r="G51" s="114"/>
      <c r="H51" s="128">
        <f>H49+0.4</f>
        <v>1</v>
      </c>
      <c r="I51" s="117" t="s">
        <v>136</v>
      </c>
      <c r="J51" s="114"/>
      <c r="K51" s="118"/>
      <c r="L51" s="114"/>
      <c r="M51" s="114"/>
      <c r="Q51" s="114"/>
      <c r="R51" s="114"/>
      <c r="S51" s="131"/>
      <c r="T51" s="114"/>
      <c r="U51" s="114"/>
      <c r="V51" s="128"/>
      <c r="W51" s="117"/>
      <c r="X51" s="114"/>
      <c r="Y51" s="114"/>
      <c r="Z51" s="114"/>
      <c r="AA51" s="114"/>
      <c r="AE51" s="140"/>
    </row>
    <row r="52" spans="1:31">
      <c r="A52" s="139"/>
      <c r="C52" s="114"/>
      <c r="D52" s="114"/>
      <c r="E52" s="131"/>
      <c r="F52" s="114"/>
      <c r="G52" s="114"/>
      <c r="H52" s="128"/>
      <c r="I52" s="117"/>
      <c r="J52" s="114"/>
      <c r="K52" s="114"/>
      <c r="L52" s="114"/>
      <c r="M52" s="114"/>
      <c r="Q52" s="114"/>
      <c r="R52" s="114"/>
      <c r="S52" s="131"/>
      <c r="T52" s="114"/>
      <c r="U52" s="114"/>
      <c r="V52" s="128"/>
      <c r="W52" s="117"/>
      <c r="X52" s="114"/>
      <c r="Y52" s="114"/>
      <c r="Z52" s="114"/>
      <c r="AA52" s="114"/>
      <c r="AE52" s="140"/>
    </row>
    <row r="53" spans="1:31">
      <c r="A53" s="139"/>
      <c r="AE53" s="140"/>
    </row>
    <row r="54" spans="1:31">
      <c r="A54" s="139"/>
      <c r="AE54" s="140"/>
    </row>
    <row r="55" spans="1:31">
      <c r="A55" s="136"/>
      <c r="B55" s="124"/>
      <c r="C55" s="129"/>
      <c r="D55" s="129"/>
      <c r="E55" s="129"/>
      <c r="F55" s="129"/>
      <c r="G55" s="129"/>
      <c r="H55" s="129"/>
      <c r="I55" s="129"/>
      <c r="J55" s="129"/>
      <c r="K55" s="129"/>
      <c r="L55" s="129"/>
      <c r="M55" s="129"/>
      <c r="N55" s="129"/>
      <c r="O55" s="129"/>
      <c r="P55" s="129"/>
      <c r="Q55" s="129"/>
      <c r="R55" s="129"/>
      <c r="S55" s="129"/>
      <c r="T55" s="129"/>
      <c r="U55" s="129"/>
      <c r="V55" s="129"/>
      <c r="W55" s="129"/>
      <c r="X55" s="129"/>
      <c r="Y55" s="129"/>
      <c r="Z55" s="129"/>
      <c r="AA55" s="129"/>
      <c r="AB55" s="129"/>
      <c r="AC55" s="129"/>
      <c r="AD55" s="129"/>
      <c r="AE55" s="137"/>
    </row>
    <row r="56" spans="1:31">
      <c r="A56" s="139"/>
      <c r="B56" s="114" t="s">
        <v>141</v>
      </c>
      <c r="AE56" s="140"/>
    </row>
    <row r="57" spans="1:31">
      <c r="A57" s="139"/>
      <c r="B57" s="143" t="str">
        <f>CONCATENATE(C46," / ",6," x "," { "," ( ",2," x ",H40," + ",H51," ) "," x ",H40," + "," ( ",2," x ",H51," + ",H40," ) "," x ",H51," }")</f>
        <v>0.8 / 6 x  {  ( 2 x 1.2 + 1 )  x 1.2 +  ( 2 x 1 + 1.2 )  x 1 }</v>
      </c>
      <c r="Q57" s="119" t="s">
        <v>139</v>
      </c>
      <c r="R57" s="134">
        <f>ROUND((dj(B57)),3)</f>
        <v>0.97099999999999997</v>
      </c>
      <c r="T57" s="119" t="s">
        <v>140</v>
      </c>
      <c r="AE57" s="140"/>
    </row>
    <row r="58" spans="1:31">
      <c r="A58" s="139"/>
      <c r="AE58" s="140"/>
    </row>
    <row r="59" spans="1:31">
      <c r="A59" s="139"/>
      <c r="B59" s="114" t="s">
        <v>142</v>
      </c>
      <c r="AE59" s="140"/>
    </row>
    <row r="60" spans="1:31">
      <c r="A60" s="139"/>
      <c r="B60" s="135" t="str">
        <f>CONCATENATE(dj(R57),"-",dj(R63))</f>
        <v>0.971-0.203</v>
      </c>
      <c r="Q60" s="119" t="s">
        <v>139</v>
      </c>
      <c r="R60" s="134">
        <f>ROUND((dj(B60)),3)</f>
        <v>0.76800000000000002</v>
      </c>
      <c r="T60" s="119" t="s">
        <v>140</v>
      </c>
      <c r="AE60" s="140"/>
    </row>
    <row r="61" spans="1:31">
      <c r="A61" s="139"/>
      <c r="B61" s="114"/>
      <c r="AE61" s="140"/>
    </row>
    <row r="62" spans="1:31">
      <c r="A62" s="139"/>
      <c r="B62" s="114" t="s">
        <v>143</v>
      </c>
      <c r="AE62" s="140"/>
    </row>
    <row r="63" spans="1:31">
      <c r="A63" s="139"/>
      <c r="B63" s="143" t="str">
        <f>CONCATENATE(C46," / ",6," x "," { "," ( ",2," x ",H41," + ",H49," ) "," x ",H41," + "," ( ",2," x ",H49," + ",H41," ) "," * ",H49," }")</f>
        <v>0.8 / 6 x  {  ( 2 x 0.4 + 0.6 )  x 0.4 +  ( 2 x 0.6 + 0.4 )  * 0.6 }</v>
      </c>
      <c r="Q63" s="119" t="s">
        <v>139</v>
      </c>
      <c r="R63" s="134">
        <f>ROUND((dj(B63)),3)</f>
        <v>0.20300000000000001</v>
      </c>
      <c r="T63" s="119" t="s">
        <v>140</v>
      </c>
      <c r="AE63" s="140"/>
    </row>
    <row r="64" spans="1:31">
      <c r="A64" s="139"/>
      <c r="B64" s="114"/>
      <c r="AE64" s="140"/>
    </row>
    <row r="65" spans="1:31">
      <c r="A65" s="139"/>
      <c r="B65" s="114" t="s">
        <v>144</v>
      </c>
      <c r="AE65" s="140"/>
    </row>
    <row r="66" spans="1:31">
      <c r="A66" s="139"/>
      <c r="B66" s="143" t="str">
        <f>CONCATENATE("{ ","( ",H49," + ",H41," ) "," x ",C46," } "," / ",2," x ",4)</f>
        <v>{ ( 0.6 + 0.4 )  x 0.8 }  / 2 x 4</v>
      </c>
      <c r="Q66" s="119" t="s">
        <v>139</v>
      </c>
      <c r="R66" s="134">
        <f>ROUND((dj(B66)),3)</f>
        <v>1.6</v>
      </c>
      <c r="T66" s="119" t="s">
        <v>140</v>
      </c>
      <c r="AE66" s="140"/>
    </row>
    <row r="67" spans="1:31">
      <c r="A67" s="139"/>
      <c r="AE67" s="140"/>
    </row>
    <row r="68" spans="1:31">
      <c r="A68" s="139"/>
      <c r="B68" s="114" t="s">
        <v>145</v>
      </c>
      <c r="AE68" s="140"/>
    </row>
    <row r="69" spans="1:31">
      <c r="A69" s="139"/>
      <c r="B69" s="143" t="str">
        <f>CONCATENATE(C46," / ",6," x "," { "," ( ",2," x ",H41," + ",H49," ) "," x ",H41," + "," ( ",2," x ",H49," + ",H41," ) "," * ",H49," }")</f>
        <v>0.8 / 6 x  {  ( 2 x 0.4 + 0.6 )  x 0.4 +  ( 2 x 0.6 + 0.4 )  * 0.6 }</v>
      </c>
      <c r="Q69" s="119" t="s">
        <v>139</v>
      </c>
      <c r="R69" s="134">
        <f>ROUND((dj(B69)),3)</f>
        <v>0.20300000000000001</v>
      </c>
      <c r="T69" s="119" t="s">
        <v>140</v>
      </c>
      <c r="AE69" s="140"/>
    </row>
    <row r="70" spans="1:31">
      <c r="A70" s="141"/>
      <c r="B70" s="126"/>
      <c r="C70" s="130"/>
      <c r="D70" s="130"/>
      <c r="E70" s="130"/>
      <c r="F70" s="130"/>
      <c r="G70" s="130"/>
      <c r="H70" s="130"/>
      <c r="I70" s="130"/>
      <c r="J70" s="130"/>
      <c r="K70" s="130"/>
      <c r="L70" s="130"/>
      <c r="M70" s="130"/>
      <c r="N70" s="130"/>
      <c r="O70" s="130"/>
      <c r="P70" s="130"/>
      <c r="Q70" s="130"/>
      <c r="R70" s="130"/>
      <c r="S70" s="130"/>
      <c r="T70" s="130"/>
      <c r="U70" s="130"/>
      <c r="V70" s="130"/>
      <c r="W70" s="130"/>
      <c r="X70" s="130"/>
      <c r="Y70" s="130"/>
      <c r="Z70" s="130"/>
      <c r="AA70" s="130"/>
      <c r="AB70" s="130"/>
      <c r="AC70" s="130"/>
      <c r="AD70" s="130"/>
      <c r="AE70" s="138"/>
    </row>
  </sheetData>
  <mergeCells count="24">
    <mergeCell ref="Z43:Z49"/>
    <mergeCell ref="R43:R49"/>
    <mergeCell ref="S43:S49"/>
    <mergeCell ref="T43:T49"/>
    <mergeCell ref="X43:X49"/>
    <mergeCell ref="Y43:Y49"/>
    <mergeCell ref="Z8:Z14"/>
    <mergeCell ref="R8:R14"/>
    <mergeCell ref="S8:S14"/>
    <mergeCell ref="T8:T14"/>
    <mergeCell ref="X8:X14"/>
    <mergeCell ref="Y8:Y14"/>
    <mergeCell ref="L8:L14"/>
    <mergeCell ref="D43:D49"/>
    <mergeCell ref="E43:E49"/>
    <mergeCell ref="K43:K49"/>
    <mergeCell ref="L43:L49"/>
    <mergeCell ref="F43:F49"/>
    <mergeCell ref="J43:J49"/>
    <mergeCell ref="D8:D14"/>
    <mergeCell ref="E8:E14"/>
    <mergeCell ref="F8:F14"/>
    <mergeCell ref="J8:J14"/>
    <mergeCell ref="K8:K14"/>
  </mergeCells>
  <phoneticPr fontId="3" type="noConversion"/>
  <pageMargins left="0.70078740157480313" right="0.70078740157480313" top="0.75196850393700787" bottom="0.75196850393700787" header="0.29921259842519687" footer="0.29921259842519687"/>
  <pageSetup paperSize="9" orientation="landscape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70"/>
  <sheetViews>
    <sheetView view="pageBreakPreview" zoomScale="85" zoomScaleNormal="100" zoomScaleSheetLayoutView="85" workbookViewId="0">
      <selection activeCell="AT21" sqref="AT21"/>
    </sheetView>
  </sheetViews>
  <sheetFormatPr defaultColWidth="3.5546875" defaultRowHeight="13.5"/>
  <cols>
    <col min="1" max="7" width="3.5546875" style="119"/>
    <col min="8" max="8" width="4.77734375" style="119" bestFit="1" customWidth="1"/>
    <col min="9" max="17" width="3.5546875" style="119"/>
    <col min="18" max="18" width="7.77734375" style="119" customWidth="1"/>
    <col min="19" max="19" width="1.77734375" style="119" customWidth="1"/>
    <col min="20" max="21" width="3.5546875" style="119"/>
    <col min="22" max="22" width="4.44140625" style="119" bestFit="1" customWidth="1"/>
    <col min="23" max="26" width="3.5546875" style="119"/>
    <col min="27" max="27" width="1" style="119" customWidth="1"/>
    <col min="28" max="16384" width="3.5546875" style="119"/>
  </cols>
  <sheetData>
    <row r="1" spans="1:31">
      <c r="A1" s="136"/>
      <c r="B1" s="129"/>
      <c r="C1" s="129"/>
      <c r="D1" s="129"/>
      <c r="E1" s="129"/>
      <c r="F1" s="129"/>
      <c r="G1" s="129"/>
      <c r="H1" s="129"/>
      <c r="I1" s="129"/>
      <c r="J1" s="129"/>
      <c r="K1" s="129"/>
      <c r="L1" s="129"/>
      <c r="M1" s="129"/>
      <c r="N1" s="129"/>
      <c r="O1" s="129"/>
      <c r="P1" s="129"/>
      <c r="Q1" s="129"/>
      <c r="R1" s="129"/>
      <c r="S1" s="129"/>
      <c r="T1" s="129"/>
      <c r="U1" s="129"/>
      <c r="V1" s="129"/>
      <c r="W1" s="129"/>
      <c r="X1" s="129"/>
      <c r="Y1" s="129"/>
      <c r="Z1" s="129"/>
      <c r="AA1" s="129"/>
      <c r="AB1" s="129"/>
      <c r="AC1" s="129"/>
      <c r="AD1" s="129"/>
      <c r="AE1" s="137"/>
    </row>
    <row r="2" spans="1:31">
      <c r="A2" s="180">
        <v>1</v>
      </c>
      <c r="B2" s="132" t="s">
        <v>193</v>
      </c>
      <c r="C2" s="114"/>
      <c r="D2" s="114"/>
      <c r="G2" s="181" t="str">
        <f>"( "&amp;H6*1000&amp;" x "&amp;H14*1000&amp;" x "&amp;C11*1000&amp;" )"</f>
        <v>( 400 x 600 x 600 )</v>
      </c>
      <c r="AE2" s="140"/>
    </row>
    <row r="3" spans="1:31">
      <c r="A3" s="180"/>
      <c r="B3" s="132"/>
      <c r="C3" s="114"/>
      <c r="D3" s="114"/>
      <c r="G3" s="181"/>
      <c r="AE3" s="140"/>
    </row>
    <row r="4" spans="1:31">
      <c r="A4" s="139"/>
      <c r="AE4" s="140"/>
    </row>
    <row r="5" spans="1:31">
      <c r="A5" s="139"/>
      <c r="C5" s="114"/>
      <c r="D5" s="115" t="s">
        <v>130</v>
      </c>
      <c r="E5" s="114"/>
      <c r="F5" s="114"/>
      <c r="G5" s="114"/>
      <c r="H5" s="116">
        <v>1.1000000000000001</v>
      </c>
      <c r="I5" s="117" t="s">
        <v>147</v>
      </c>
      <c r="J5" s="114"/>
      <c r="K5" s="114"/>
      <c r="L5" s="118"/>
      <c r="M5" s="114"/>
      <c r="Q5" s="114"/>
      <c r="R5" s="131"/>
      <c r="S5" s="114"/>
      <c r="T5" s="114"/>
      <c r="U5" s="114"/>
      <c r="V5" s="116"/>
      <c r="W5" s="117"/>
      <c r="X5" s="114"/>
      <c r="Y5" s="114"/>
      <c r="Z5" s="114"/>
      <c r="AA5" s="114"/>
      <c r="AE5" s="140"/>
    </row>
    <row r="6" spans="1:31">
      <c r="A6" s="139"/>
      <c r="C6" s="114"/>
      <c r="D6" s="114"/>
      <c r="E6" s="114"/>
      <c r="F6" s="114"/>
      <c r="G6" s="120" t="s">
        <v>138</v>
      </c>
      <c r="H6" s="116">
        <v>0.4</v>
      </c>
      <c r="I6" s="121" t="s">
        <v>137</v>
      </c>
      <c r="J6" s="114"/>
      <c r="K6" s="114"/>
      <c r="L6" s="114"/>
      <c r="M6" s="114"/>
      <c r="Q6" s="114"/>
      <c r="R6" s="114"/>
      <c r="S6" s="114"/>
      <c r="T6" s="114"/>
      <c r="U6" s="114"/>
      <c r="V6" s="116"/>
      <c r="W6" s="117"/>
      <c r="X6" s="114"/>
      <c r="Y6" s="114"/>
      <c r="Z6" s="114"/>
      <c r="AA6" s="114"/>
      <c r="AE6" s="140"/>
    </row>
    <row r="7" spans="1:31">
      <c r="A7" s="139"/>
      <c r="C7" s="114"/>
      <c r="D7" s="114"/>
      <c r="E7" s="114"/>
      <c r="F7" s="114"/>
      <c r="G7" s="114"/>
      <c r="H7" s="114"/>
      <c r="I7" s="114"/>
      <c r="J7" s="114"/>
      <c r="K7" s="114"/>
      <c r="L7" s="114"/>
      <c r="M7" s="114"/>
      <c r="Q7" s="114"/>
      <c r="R7" s="114"/>
      <c r="S7" s="114"/>
      <c r="T7" s="114"/>
      <c r="U7" s="114"/>
      <c r="V7" s="114"/>
      <c r="W7" s="114"/>
      <c r="X7" s="114"/>
      <c r="Y7" s="114"/>
      <c r="Z7" s="114"/>
      <c r="AA7" s="114"/>
      <c r="AE7" s="140"/>
    </row>
    <row r="8" spans="1:31">
      <c r="A8" s="139"/>
      <c r="B8" s="129"/>
      <c r="C8" s="122"/>
      <c r="D8" s="202"/>
      <c r="E8" s="203"/>
      <c r="F8" s="205" t="s">
        <v>134</v>
      </c>
      <c r="G8" s="123"/>
      <c r="H8" s="123"/>
      <c r="I8" s="124"/>
      <c r="J8" s="207" t="s">
        <v>133</v>
      </c>
      <c r="K8" s="203"/>
      <c r="L8" s="201"/>
      <c r="M8" s="124"/>
      <c r="Q8" s="125"/>
      <c r="R8" s="203"/>
      <c r="S8" s="203"/>
      <c r="T8" s="210"/>
      <c r="U8" s="116"/>
      <c r="V8" s="116"/>
      <c r="W8" s="114"/>
      <c r="X8" s="211"/>
      <c r="Y8" s="203"/>
      <c r="Z8" s="203"/>
      <c r="AA8" s="114"/>
      <c r="AE8" s="140"/>
    </row>
    <row r="9" spans="1:31">
      <c r="A9" s="139"/>
      <c r="C9" s="125"/>
      <c r="D9" s="202"/>
      <c r="E9" s="203"/>
      <c r="F9" s="205"/>
      <c r="G9" s="116"/>
      <c r="H9" s="116"/>
      <c r="I9" s="114"/>
      <c r="J9" s="208"/>
      <c r="K9" s="203"/>
      <c r="L9" s="201"/>
      <c r="M9" s="114"/>
      <c r="Q9" s="125"/>
      <c r="R9" s="203"/>
      <c r="S9" s="203"/>
      <c r="T9" s="210"/>
      <c r="U9" s="116"/>
      <c r="V9" s="116"/>
      <c r="W9" s="114"/>
      <c r="X9" s="212"/>
      <c r="Y9" s="203"/>
      <c r="Z9" s="203"/>
      <c r="AA9" s="114"/>
      <c r="AE9" s="140"/>
    </row>
    <row r="10" spans="1:31">
      <c r="A10" s="139"/>
      <c r="C10" s="125"/>
      <c r="D10" s="202"/>
      <c r="E10" s="203"/>
      <c r="F10" s="205"/>
      <c r="G10" s="116"/>
      <c r="H10" s="116"/>
      <c r="I10" s="114"/>
      <c r="J10" s="208"/>
      <c r="K10" s="203"/>
      <c r="L10" s="201"/>
      <c r="M10" s="114"/>
      <c r="Q10" s="125"/>
      <c r="R10" s="203"/>
      <c r="S10" s="203"/>
      <c r="T10" s="210"/>
      <c r="U10" s="116"/>
      <c r="V10" s="116"/>
      <c r="W10" s="114"/>
      <c r="X10" s="212"/>
      <c r="Y10" s="203"/>
      <c r="Z10" s="203"/>
      <c r="AA10" s="114"/>
      <c r="AE10" s="140"/>
    </row>
    <row r="11" spans="1:31">
      <c r="A11" s="139"/>
      <c r="C11" s="116">
        <v>0.6</v>
      </c>
      <c r="D11" s="202"/>
      <c r="E11" s="203"/>
      <c r="F11" s="205"/>
      <c r="G11" s="116"/>
      <c r="H11" s="116"/>
      <c r="I11" s="114"/>
      <c r="J11" s="208"/>
      <c r="K11" s="203"/>
      <c r="L11" s="201"/>
      <c r="M11" s="114"/>
      <c r="Q11" s="116"/>
      <c r="R11" s="203"/>
      <c r="S11" s="203"/>
      <c r="T11" s="210"/>
      <c r="U11" s="116"/>
      <c r="V11" s="116"/>
      <c r="W11" s="114"/>
      <c r="X11" s="212"/>
      <c r="Y11" s="203"/>
      <c r="Z11" s="203"/>
      <c r="AA11" s="114"/>
      <c r="AE11" s="140"/>
    </row>
    <row r="12" spans="1:31">
      <c r="A12" s="139"/>
      <c r="C12" s="114"/>
      <c r="D12" s="202"/>
      <c r="E12" s="203"/>
      <c r="F12" s="205"/>
      <c r="G12" s="116"/>
      <c r="H12" s="116"/>
      <c r="I12" s="114"/>
      <c r="J12" s="208"/>
      <c r="K12" s="203"/>
      <c r="L12" s="201"/>
      <c r="M12" s="114"/>
      <c r="Q12" s="114"/>
      <c r="R12" s="203"/>
      <c r="S12" s="203"/>
      <c r="T12" s="210"/>
      <c r="U12" s="116"/>
      <c r="V12" s="116"/>
      <c r="W12" s="114"/>
      <c r="X12" s="212"/>
      <c r="Y12" s="203"/>
      <c r="Z12" s="203"/>
      <c r="AA12" s="114"/>
      <c r="AE12" s="140"/>
    </row>
    <row r="13" spans="1:31">
      <c r="A13" s="139"/>
      <c r="C13" s="114"/>
      <c r="D13" s="202"/>
      <c r="E13" s="203"/>
      <c r="F13" s="205"/>
      <c r="G13" s="116"/>
      <c r="H13" s="116"/>
      <c r="I13" s="114"/>
      <c r="J13" s="208"/>
      <c r="K13" s="203"/>
      <c r="L13" s="201"/>
      <c r="M13" s="114"/>
      <c r="Q13" s="114"/>
      <c r="R13" s="203"/>
      <c r="S13" s="203"/>
      <c r="T13" s="210"/>
      <c r="U13" s="116"/>
      <c r="V13" s="116"/>
      <c r="W13" s="114"/>
      <c r="X13" s="212"/>
      <c r="Y13" s="203"/>
      <c r="Z13" s="203"/>
      <c r="AA13" s="114"/>
      <c r="AE13" s="140"/>
    </row>
    <row r="14" spans="1:31">
      <c r="A14" s="139"/>
      <c r="B14" s="130"/>
      <c r="C14" s="126"/>
      <c r="D14" s="202"/>
      <c r="E14" s="204"/>
      <c r="F14" s="206"/>
      <c r="G14" s="127"/>
      <c r="H14" s="127">
        <v>0.6</v>
      </c>
      <c r="I14" s="126"/>
      <c r="J14" s="209"/>
      <c r="K14" s="204"/>
      <c r="L14" s="201"/>
      <c r="M14" s="114"/>
      <c r="Q14" s="114"/>
      <c r="R14" s="203"/>
      <c r="S14" s="203"/>
      <c r="T14" s="210"/>
      <c r="U14" s="116"/>
      <c r="V14" s="116"/>
      <c r="W14" s="114"/>
      <c r="X14" s="212"/>
      <c r="Y14" s="203"/>
      <c r="Z14" s="203"/>
      <c r="AA14" s="114"/>
      <c r="AE14" s="140"/>
    </row>
    <row r="15" spans="1:31">
      <c r="A15" s="139"/>
      <c r="C15" s="114"/>
      <c r="D15" s="114"/>
      <c r="E15" s="114"/>
      <c r="F15" s="114"/>
      <c r="G15" s="114"/>
      <c r="H15" s="114"/>
      <c r="I15" s="114"/>
      <c r="J15" s="114"/>
      <c r="K15" s="114"/>
      <c r="L15" s="114"/>
      <c r="M15" s="114"/>
      <c r="Q15" s="114"/>
      <c r="R15" s="114"/>
      <c r="S15" s="114"/>
      <c r="T15" s="114"/>
      <c r="U15" s="114"/>
      <c r="V15" s="114"/>
      <c r="W15" s="114"/>
      <c r="X15" s="114"/>
      <c r="Y15" s="114"/>
      <c r="Z15" s="114"/>
      <c r="AA15" s="114"/>
      <c r="AE15" s="140"/>
    </row>
    <row r="16" spans="1:31">
      <c r="A16" s="139"/>
      <c r="C16" s="114"/>
      <c r="D16" s="114"/>
      <c r="E16" s="115" t="s">
        <v>130</v>
      </c>
      <c r="F16" s="114"/>
      <c r="G16" s="114"/>
      <c r="H16" s="128">
        <v>0.8</v>
      </c>
      <c r="I16" s="117" t="s">
        <v>136</v>
      </c>
      <c r="J16" s="114"/>
      <c r="K16" s="118"/>
      <c r="L16" s="114"/>
      <c r="M16" s="114"/>
      <c r="Q16" s="114"/>
      <c r="R16" s="114"/>
      <c r="S16" s="131"/>
      <c r="T16" s="114"/>
      <c r="U16" s="114"/>
      <c r="V16" s="128"/>
      <c r="W16" s="117"/>
      <c r="X16" s="114"/>
      <c r="Y16" s="114"/>
      <c r="Z16" s="114"/>
      <c r="AA16" s="114"/>
      <c r="AE16" s="140"/>
    </row>
    <row r="17" spans="1:31">
      <c r="A17" s="139"/>
      <c r="C17" s="114"/>
      <c r="D17" s="114"/>
      <c r="E17" s="131"/>
      <c r="F17" s="114"/>
      <c r="G17" s="114"/>
      <c r="H17" s="128"/>
      <c r="I17" s="117"/>
      <c r="J17" s="114"/>
      <c r="K17" s="114"/>
      <c r="L17" s="114"/>
      <c r="M17" s="114"/>
      <c r="Q17" s="114"/>
      <c r="R17" s="114"/>
      <c r="S17" s="131"/>
      <c r="T17" s="114"/>
      <c r="U17" s="114"/>
      <c r="V17" s="128"/>
      <c r="W17" s="117"/>
      <c r="X17" s="114"/>
      <c r="Y17" s="114"/>
      <c r="Z17" s="114"/>
      <c r="AA17" s="114"/>
      <c r="AE17" s="140"/>
    </row>
    <row r="18" spans="1:31">
      <c r="A18" s="139"/>
      <c r="AE18" s="140"/>
    </row>
    <row r="19" spans="1:31">
      <c r="A19" s="139"/>
      <c r="AE19" s="140"/>
    </row>
    <row r="20" spans="1:31">
      <c r="A20" s="136"/>
      <c r="B20" s="124"/>
      <c r="C20" s="129"/>
      <c r="D20" s="129"/>
      <c r="E20" s="129"/>
      <c r="F20" s="129"/>
      <c r="G20" s="129"/>
      <c r="H20" s="129"/>
      <c r="I20" s="129"/>
      <c r="J20" s="129"/>
      <c r="K20" s="129"/>
      <c r="L20" s="129"/>
      <c r="M20" s="129"/>
      <c r="N20" s="129"/>
      <c r="O20" s="129"/>
      <c r="P20" s="129"/>
      <c r="Q20" s="129"/>
      <c r="R20" s="129"/>
      <c r="S20" s="129"/>
      <c r="T20" s="129"/>
      <c r="U20" s="129"/>
      <c r="V20" s="129"/>
      <c r="W20" s="129"/>
      <c r="X20" s="129"/>
      <c r="Y20" s="129"/>
      <c r="Z20" s="129"/>
      <c r="AA20" s="129"/>
      <c r="AB20" s="129"/>
      <c r="AC20" s="129"/>
      <c r="AD20" s="129"/>
      <c r="AE20" s="137"/>
    </row>
    <row r="21" spans="1:31">
      <c r="A21" s="139"/>
      <c r="B21" s="114" t="s">
        <v>188</v>
      </c>
      <c r="AE21" s="140"/>
    </row>
    <row r="22" spans="1:31">
      <c r="A22" s="139"/>
      <c r="B22" s="143" t="str">
        <f>CONCATENATE(C11," / ",6," x "," { "," ( ",2," x ",H5," + ",H16," ) "," x ",H5," + "," ( ",2," x ",H16," + ",H5," ) "," x ",H16," }")</f>
        <v>0.6 / 6 x  {  ( 2 x 1.1 + 0.8 )  x 1.1 +  ( 2 x 0.8 + 1.1 )  x 0.8 }</v>
      </c>
      <c r="Q22" s="119" t="s">
        <v>139</v>
      </c>
      <c r="R22" s="134">
        <f>ROUND((dj(B22)),3)</f>
        <v>0.54600000000000004</v>
      </c>
      <c r="T22" s="119" t="s">
        <v>140</v>
      </c>
      <c r="AE22" s="140"/>
    </row>
    <row r="23" spans="1:31">
      <c r="A23" s="139"/>
      <c r="AE23" s="140"/>
    </row>
    <row r="24" spans="1:31">
      <c r="A24" s="139"/>
      <c r="B24" s="114" t="s">
        <v>189</v>
      </c>
      <c r="AE24" s="140"/>
    </row>
    <row r="25" spans="1:31">
      <c r="A25" s="139"/>
      <c r="B25" s="135" t="str">
        <f>CONCATENATE(dj(R22),"-",dj(R28))</f>
        <v>0.546-0.152</v>
      </c>
      <c r="Q25" s="119" t="s">
        <v>139</v>
      </c>
      <c r="R25" s="134">
        <f>ROUND((dj(B25)),3)</f>
        <v>0.39400000000000002</v>
      </c>
      <c r="T25" s="119" t="s">
        <v>140</v>
      </c>
      <c r="AE25" s="140"/>
    </row>
    <row r="26" spans="1:31">
      <c r="A26" s="139"/>
      <c r="B26" s="114"/>
      <c r="AE26" s="140"/>
    </row>
    <row r="27" spans="1:31">
      <c r="A27" s="139"/>
      <c r="B27" s="114" t="s">
        <v>190</v>
      </c>
      <c r="AE27" s="140"/>
    </row>
    <row r="28" spans="1:31">
      <c r="A28" s="139"/>
      <c r="B28" s="143" t="str">
        <f>CONCATENATE(C11," / ",6," x "," { "," ( ",2," x ",H6," + ",H14," ) "," x ",H6," + "," ( ",2," x ",H14," + ",H6," ) "," * ",H14," }")</f>
        <v>0.6 / 6 x  {  ( 2 x 0.4 + 0.6 )  x 0.4 +  ( 2 x 0.6 + 0.4 )  * 0.6 }</v>
      </c>
      <c r="Q28" s="119" t="s">
        <v>139</v>
      </c>
      <c r="R28" s="134">
        <f>ROUND((dj(B28)),3)</f>
        <v>0.152</v>
      </c>
      <c r="T28" s="119" t="s">
        <v>140</v>
      </c>
      <c r="AE28" s="140"/>
    </row>
    <row r="29" spans="1:31">
      <c r="A29" s="139"/>
      <c r="B29" s="114"/>
      <c r="AE29" s="140"/>
    </row>
    <row r="30" spans="1:31">
      <c r="A30" s="139"/>
      <c r="B30" s="114" t="s">
        <v>191</v>
      </c>
      <c r="AE30" s="140"/>
    </row>
    <row r="31" spans="1:31">
      <c r="A31" s="139"/>
      <c r="B31" s="143" t="str">
        <f>R28&amp;" x2.3"</f>
        <v>0.152 x2.3</v>
      </c>
      <c r="Q31" s="119" t="s">
        <v>139</v>
      </c>
      <c r="R31" s="134">
        <f>ROUND((dj(B31)),3)</f>
        <v>0.35</v>
      </c>
      <c r="T31" s="119" t="s">
        <v>192</v>
      </c>
      <c r="AE31" s="140"/>
    </row>
    <row r="32" spans="1:31">
      <c r="A32" s="139"/>
      <c r="B32" s="143"/>
      <c r="R32" s="134"/>
      <c r="AE32" s="140"/>
    </row>
    <row r="33" spans="1:31">
      <c r="A33" s="139"/>
      <c r="B33" s="143"/>
      <c r="R33" s="134"/>
      <c r="AE33" s="140"/>
    </row>
    <row r="34" spans="1:31">
      <c r="A34" s="139"/>
      <c r="B34" s="143"/>
      <c r="R34" s="134"/>
      <c r="AE34" s="140"/>
    </row>
    <row r="35" spans="1:31">
      <c r="A35" s="141"/>
      <c r="B35" s="126"/>
      <c r="C35" s="130"/>
      <c r="D35" s="130"/>
      <c r="E35" s="130"/>
      <c r="F35" s="130"/>
      <c r="G35" s="130"/>
      <c r="H35" s="130"/>
      <c r="I35" s="130"/>
      <c r="J35" s="130"/>
      <c r="K35" s="130"/>
      <c r="L35" s="130"/>
      <c r="M35" s="130"/>
      <c r="N35" s="130"/>
      <c r="O35" s="130"/>
      <c r="P35" s="130"/>
      <c r="Q35" s="130"/>
      <c r="R35" s="130"/>
      <c r="S35" s="130"/>
      <c r="T35" s="130"/>
      <c r="U35" s="130"/>
      <c r="V35" s="130"/>
      <c r="W35" s="130"/>
      <c r="X35" s="130"/>
      <c r="Y35" s="130"/>
      <c r="Z35" s="130"/>
      <c r="AA35" s="130"/>
      <c r="AB35" s="130"/>
      <c r="AC35" s="130"/>
      <c r="AD35" s="130"/>
      <c r="AE35" s="138"/>
    </row>
    <row r="36" spans="1:31">
      <c r="A36" s="136"/>
      <c r="B36" s="129"/>
      <c r="C36" s="129"/>
      <c r="D36" s="129"/>
      <c r="E36" s="129"/>
      <c r="F36" s="129"/>
      <c r="G36" s="129"/>
      <c r="H36" s="129"/>
      <c r="I36" s="129"/>
      <c r="J36" s="129"/>
      <c r="K36" s="129"/>
      <c r="L36" s="129"/>
      <c r="M36" s="129"/>
      <c r="N36" s="129"/>
      <c r="O36" s="129"/>
      <c r="P36" s="129"/>
      <c r="Q36" s="129"/>
      <c r="R36" s="129"/>
      <c r="S36" s="129"/>
      <c r="T36" s="129"/>
      <c r="U36" s="129"/>
      <c r="V36" s="129"/>
      <c r="W36" s="129"/>
      <c r="X36" s="129"/>
      <c r="Y36" s="129"/>
      <c r="Z36" s="129"/>
      <c r="AA36" s="129"/>
      <c r="AB36" s="129"/>
      <c r="AC36" s="129"/>
      <c r="AD36" s="129"/>
      <c r="AE36" s="137"/>
    </row>
    <row r="37" spans="1:31">
      <c r="A37" s="180">
        <v>2</v>
      </c>
      <c r="B37" s="132" t="s">
        <v>194</v>
      </c>
      <c r="C37" s="114"/>
      <c r="D37" s="114"/>
      <c r="G37" s="181" t="str">
        <f>"( "&amp;H41*1000&amp;" x "&amp;H49*1000&amp;" x "&amp;C46*1000&amp;" )"</f>
        <v>( 500 x 850 x 1000 )</v>
      </c>
      <c r="AE37" s="140"/>
    </row>
    <row r="38" spans="1:31">
      <c r="A38" s="180"/>
      <c r="B38" s="132"/>
      <c r="C38" s="114"/>
      <c r="D38" s="114"/>
      <c r="G38" s="181"/>
      <c r="AE38" s="140"/>
    </row>
    <row r="39" spans="1:31">
      <c r="A39" s="139"/>
      <c r="AE39" s="140"/>
    </row>
    <row r="40" spans="1:31">
      <c r="A40" s="139"/>
      <c r="B40" s="95"/>
      <c r="C40" s="95"/>
      <c r="D40" s="109" t="s">
        <v>130</v>
      </c>
      <c r="E40" s="95"/>
      <c r="F40" s="95"/>
      <c r="G40" s="95"/>
      <c r="H40" s="108">
        <f>H49+0.4</f>
        <v>1.25</v>
      </c>
      <c r="I40" s="110" t="s">
        <v>135</v>
      </c>
      <c r="J40" s="95"/>
      <c r="K40" s="95"/>
      <c r="L40" s="96"/>
      <c r="M40" s="95"/>
      <c r="O40" s="95"/>
      <c r="P40" s="95"/>
      <c r="Q40" s="144"/>
      <c r="R40" s="95"/>
      <c r="S40" s="109" t="s">
        <v>148</v>
      </c>
      <c r="T40" s="95"/>
      <c r="V40" s="108">
        <f>U49+0.2</f>
        <v>1.2</v>
      </c>
      <c r="W40" s="110" t="s">
        <v>146</v>
      </c>
      <c r="Y40" s="96"/>
      <c r="Z40" s="95"/>
      <c r="AA40" s="114"/>
      <c r="AE40" s="140"/>
    </row>
    <row r="41" spans="1:31">
      <c r="A41" s="139"/>
      <c r="B41" s="95"/>
      <c r="C41" s="95"/>
      <c r="D41" s="95"/>
      <c r="E41" s="95"/>
      <c r="F41" s="95"/>
      <c r="G41" s="120" t="s">
        <v>138</v>
      </c>
      <c r="H41" s="116">
        <v>0.5</v>
      </c>
      <c r="I41" s="121" t="s">
        <v>137</v>
      </c>
      <c r="J41" s="110"/>
      <c r="K41" s="95"/>
      <c r="L41" s="95"/>
      <c r="M41" s="95"/>
      <c r="O41" s="95"/>
      <c r="P41" s="95"/>
      <c r="Q41" s="95"/>
      <c r="R41" s="95"/>
      <c r="S41" s="94" t="s">
        <v>131</v>
      </c>
      <c r="T41" s="95"/>
      <c r="U41" s="106">
        <v>0.5</v>
      </c>
      <c r="V41" s="111" t="s">
        <v>149</v>
      </c>
      <c r="W41" s="145"/>
      <c r="X41" s="95"/>
      <c r="Y41" s="95"/>
      <c r="Z41" s="95"/>
      <c r="AA41" s="114"/>
      <c r="AE41" s="140"/>
    </row>
    <row r="42" spans="1:31">
      <c r="A42" s="139"/>
      <c r="B42" s="95"/>
      <c r="C42" s="95"/>
      <c r="D42" s="95"/>
      <c r="E42" s="95"/>
      <c r="F42" s="95"/>
      <c r="G42" s="95"/>
      <c r="H42" s="95"/>
      <c r="I42" s="95"/>
      <c r="J42" s="95"/>
      <c r="K42" s="95"/>
      <c r="L42" s="95"/>
      <c r="M42" s="95"/>
      <c r="O42" s="95"/>
      <c r="P42" s="95"/>
      <c r="Q42" s="95"/>
      <c r="R42" s="95"/>
      <c r="S42" s="95"/>
      <c r="T42" s="95"/>
      <c r="U42" s="95"/>
      <c r="V42" s="95"/>
      <c r="W42" s="95"/>
      <c r="X42" s="95"/>
      <c r="Y42" s="95"/>
      <c r="Z42" s="95"/>
      <c r="AA42" s="114"/>
      <c r="AE42" s="140"/>
    </row>
    <row r="43" spans="1:31">
      <c r="A43" s="139"/>
      <c r="B43" s="95"/>
      <c r="C43" s="93"/>
      <c r="D43" s="216"/>
      <c r="E43" s="95"/>
      <c r="F43" s="205" t="s">
        <v>134</v>
      </c>
      <c r="G43" s="123"/>
      <c r="H43" s="123"/>
      <c r="I43" s="124"/>
      <c r="J43" s="207" t="s">
        <v>133</v>
      </c>
      <c r="K43" s="213"/>
      <c r="L43" s="95"/>
      <c r="M43" s="93"/>
      <c r="O43" s="95"/>
      <c r="P43" s="95"/>
      <c r="Q43" s="95"/>
      <c r="R43" s="93"/>
      <c r="S43" s="217" t="s">
        <v>134</v>
      </c>
      <c r="T43" s="123"/>
      <c r="U43" s="123"/>
      <c r="V43" s="124"/>
      <c r="W43" s="207" t="s">
        <v>133</v>
      </c>
      <c r="X43" s="213"/>
      <c r="Y43" s="215"/>
      <c r="Z43" s="93"/>
      <c r="AA43" s="114"/>
      <c r="AE43" s="140"/>
    </row>
    <row r="44" spans="1:31">
      <c r="A44" s="139"/>
      <c r="B44" s="95"/>
      <c r="C44" s="95"/>
      <c r="D44" s="216"/>
      <c r="E44" s="95"/>
      <c r="F44" s="205"/>
      <c r="G44" s="116"/>
      <c r="H44" s="116"/>
      <c r="I44" s="114"/>
      <c r="J44" s="208"/>
      <c r="K44" s="213"/>
      <c r="L44" s="215"/>
      <c r="M44" s="95"/>
      <c r="O44" s="95"/>
      <c r="P44" s="95"/>
      <c r="Q44" s="95"/>
      <c r="R44" s="95"/>
      <c r="S44" s="218"/>
      <c r="T44" s="116"/>
      <c r="U44" s="116"/>
      <c r="V44" s="114"/>
      <c r="W44" s="208"/>
      <c r="X44" s="213"/>
      <c r="Y44" s="215"/>
      <c r="Z44" s="95"/>
      <c r="AA44" s="114"/>
      <c r="AE44" s="140"/>
    </row>
    <row r="45" spans="1:31">
      <c r="A45" s="139"/>
      <c r="B45" s="95"/>
      <c r="C45" s="95"/>
      <c r="D45" s="216"/>
      <c r="E45" s="95"/>
      <c r="F45" s="205"/>
      <c r="G45" s="116"/>
      <c r="H45" s="116"/>
      <c r="I45" s="114"/>
      <c r="J45" s="208"/>
      <c r="K45" s="213"/>
      <c r="L45" s="215"/>
      <c r="M45" s="95"/>
      <c r="O45" s="95"/>
      <c r="P45" s="95"/>
      <c r="Q45" s="95"/>
      <c r="R45" s="95"/>
      <c r="S45" s="218"/>
      <c r="T45" s="116"/>
      <c r="U45" s="116"/>
      <c r="V45" s="114"/>
      <c r="W45" s="208"/>
      <c r="X45" s="213"/>
      <c r="Y45" s="215"/>
      <c r="Z45" s="95"/>
      <c r="AA45" s="114"/>
      <c r="AE45" s="140"/>
    </row>
    <row r="46" spans="1:31">
      <c r="A46" s="139"/>
      <c r="B46" s="95"/>
      <c r="C46" s="106">
        <v>1</v>
      </c>
      <c r="D46" s="216"/>
      <c r="E46" s="106"/>
      <c r="F46" s="205"/>
      <c r="G46" s="116"/>
      <c r="H46" s="116"/>
      <c r="I46" s="114"/>
      <c r="J46" s="208"/>
      <c r="K46" s="213"/>
      <c r="L46" s="215"/>
      <c r="M46" s="95"/>
      <c r="O46" s="95"/>
      <c r="Q46" s="106">
        <f>C46</f>
        <v>1</v>
      </c>
      <c r="R46" s="106"/>
      <c r="S46" s="218"/>
      <c r="T46" s="116"/>
      <c r="U46" s="116"/>
      <c r="V46" s="114"/>
      <c r="W46" s="208"/>
      <c r="X46" s="213"/>
      <c r="Y46" s="215"/>
      <c r="Z46" s="95"/>
      <c r="AA46" s="114"/>
      <c r="AE46" s="140"/>
    </row>
    <row r="47" spans="1:31">
      <c r="A47" s="139"/>
      <c r="B47" s="95"/>
      <c r="C47" s="95"/>
      <c r="D47" s="216"/>
      <c r="E47" s="95"/>
      <c r="F47" s="205"/>
      <c r="G47" s="116"/>
      <c r="H47" s="116"/>
      <c r="I47" s="114"/>
      <c r="J47" s="208"/>
      <c r="K47" s="213"/>
      <c r="L47" s="215"/>
      <c r="M47" s="95"/>
      <c r="O47" s="95"/>
      <c r="P47" s="95"/>
      <c r="Q47" s="95"/>
      <c r="R47" s="95"/>
      <c r="S47" s="218"/>
      <c r="T47" s="116"/>
      <c r="U47" s="116"/>
      <c r="V47" s="114"/>
      <c r="W47" s="208"/>
      <c r="X47" s="213"/>
      <c r="Y47" s="215"/>
      <c r="Z47" s="95"/>
      <c r="AA47" s="114"/>
      <c r="AE47" s="140"/>
    </row>
    <row r="48" spans="1:31">
      <c r="A48" s="139"/>
      <c r="B48" s="95"/>
      <c r="C48" s="95"/>
      <c r="D48" s="216"/>
      <c r="E48" s="95"/>
      <c r="F48" s="205"/>
      <c r="G48" s="116"/>
      <c r="H48" s="116"/>
      <c r="I48" s="114"/>
      <c r="J48" s="208"/>
      <c r="K48" s="213"/>
      <c r="L48" s="215"/>
      <c r="M48" s="95"/>
      <c r="O48" s="95"/>
      <c r="P48" s="95"/>
      <c r="Q48" s="95"/>
      <c r="R48" s="95"/>
      <c r="S48" s="218"/>
      <c r="T48" s="116"/>
      <c r="U48" s="116"/>
      <c r="V48" s="114"/>
      <c r="W48" s="208"/>
      <c r="X48" s="213"/>
      <c r="Y48" s="215"/>
      <c r="Z48" s="95"/>
      <c r="AA48" s="114"/>
      <c r="AE48" s="140"/>
    </row>
    <row r="49" spans="1:31">
      <c r="A49" s="139"/>
      <c r="B49" s="95"/>
      <c r="C49" s="97"/>
      <c r="D49" s="216"/>
      <c r="E49" s="97"/>
      <c r="F49" s="206"/>
      <c r="G49" s="127"/>
      <c r="H49" s="182">
        <v>0.85</v>
      </c>
      <c r="I49" s="126"/>
      <c r="J49" s="209"/>
      <c r="K49" s="214"/>
      <c r="L49" s="215"/>
      <c r="M49" s="95"/>
      <c r="O49" s="95"/>
      <c r="P49" s="95"/>
      <c r="Q49" s="95"/>
      <c r="R49" s="97"/>
      <c r="S49" s="219"/>
      <c r="T49" s="127"/>
      <c r="U49" s="127">
        <v>1</v>
      </c>
      <c r="V49" s="126"/>
      <c r="W49" s="209"/>
      <c r="X49" s="214"/>
      <c r="Y49" s="215"/>
      <c r="Z49" s="95"/>
      <c r="AA49" s="114"/>
      <c r="AE49" s="140"/>
    </row>
    <row r="50" spans="1:31">
      <c r="A50" s="139"/>
      <c r="B50" s="95"/>
      <c r="C50" s="95"/>
      <c r="D50" s="95"/>
      <c r="E50" s="95"/>
      <c r="F50" s="95"/>
      <c r="G50" s="95"/>
      <c r="H50" s="95"/>
      <c r="I50" s="95"/>
      <c r="J50" s="95"/>
      <c r="K50" s="95"/>
      <c r="L50" s="95"/>
      <c r="M50" s="95"/>
      <c r="O50" s="95"/>
      <c r="P50" s="95"/>
      <c r="Q50" s="95"/>
      <c r="R50" s="95"/>
      <c r="S50" s="95"/>
      <c r="T50" s="95"/>
      <c r="U50" s="95"/>
      <c r="V50" s="95"/>
      <c r="W50" s="95"/>
      <c r="X50" s="95"/>
      <c r="Y50" s="95"/>
      <c r="Z50" s="95"/>
      <c r="AA50" s="114"/>
      <c r="AE50" s="140"/>
    </row>
    <row r="51" spans="1:31">
      <c r="A51" s="139"/>
      <c r="B51" s="95"/>
      <c r="C51" s="95"/>
      <c r="D51" s="95"/>
      <c r="E51" s="109" t="s">
        <v>130</v>
      </c>
      <c r="F51" s="95"/>
      <c r="G51" s="95"/>
      <c r="H51" s="183">
        <f>H49+0.2</f>
        <v>1.05</v>
      </c>
      <c r="I51" s="110" t="s">
        <v>146</v>
      </c>
      <c r="J51" s="95"/>
      <c r="K51" s="96"/>
      <c r="L51" s="95"/>
      <c r="M51" s="95"/>
      <c r="O51" s="95"/>
      <c r="P51" s="95"/>
      <c r="Q51" s="95"/>
      <c r="R51" s="109" t="s">
        <v>130</v>
      </c>
      <c r="S51" s="95"/>
      <c r="T51" s="95"/>
      <c r="U51" s="107">
        <f>U49+0.1</f>
        <v>1.1000000000000001</v>
      </c>
      <c r="V51" s="110" t="s">
        <v>146</v>
      </c>
      <c r="W51" s="95"/>
      <c r="X51" s="96"/>
      <c r="Y51" s="95"/>
      <c r="Z51" s="95"/>
      <c r="AA51" s="114"/>
      <c r="AE51" s="140"/>
    </row>
    <row r="52" spans="1:31">
      <c r="A52" s="139"/>
      <c r="B52" s="95"/>
      <c r="C52" s="95"/>
      <c r="D52" s="95"/>
      <c r="E52" s="95"/>
      <c r="F52" s="95"/>
      <c r="G52" s="95"/>
      <c r="H52" s="95"/>
      <c r="I52" s="95"/>
      <c r="J52" s="95"/>
      <c r="K52" s="95"/>
      <c r="L52" s="95"/>
      <c r="M52" s="95"/>
      <c r="O52" s="95"/>
      <c r="P52" s="95"/>
      <c r="Q52" s="95"/>
      <c r="R52" s="95"/>
      <c r="S52" s="95"/>
      <c r="T52" s="95"/>
      <c r="U52" s="95"/>
      <c r="V52" s="95"/>
      <c r="W52" s="95"/>
      <c r="X52" s="95"/>
      <c r="Y52" s="95"/>
      <c r="Z52" s="95"/>
      <c r="AA52" s="114"/>
      <c r="AE52" s="140"/>
    </row>
    <row r="53" spans="1:31">
      <c r="A53" s="139"/>
      <c r="AE53" s="140"/>
    </row>
    <row r="54" spans="1:31">
      <c r="A54" s="139"/>
      <c r="AE54" s="140"/>
    </row>
    <row r="55" spans="1:31">
      <c r="A55" s="136"/>
      <c r="B55" s="124"/>
      <c r="C55" s="129"/>
      <c r="D55" s="129"/>
      <c r="E55" s="129"/>
      <c r="F55" s="129"/>
      <c r="G55" s="129"/>
      <c r="H55" s="129"/>
      <c r="I55" s="129"/>
      <c r="J55" s="129"/>
      <c r="K55" s="129"/>
      <c r="L55" s="129"/>
      <c r="M55" s="129"/>
      <c r="N55" s="129"/>
      <c r="O55" s="129"/>
      <c r="P55" s="129"/>
      <c r="Q55" s="129"/>
      <c r="R55" s="129"/>
      <c r="S55" s="129"/>
      <c r="T55" s="129"/>
      <c r="U55" s="129"/>
      <c r="V55" s="129"/>
      <c r="W55" s="129"/>
      <c r="X55" s="129"/>
      <c r="Y55" s="129"/>
      <c r="Z55" s="129"/>
      <c r="AA55" s="129"/>
      <c r="AB55" s="129"/>
      <c r="AC55" s="129"/>
      <c r="AD55" s="129"/>
      <c r="AE55" s="137"/>
    </row>
    <row r="56" spans="1:31">
      <c r="A56" s="139"/>
      <c r="B56" s="114" t="s">
        <v>188</v>
      </c>
      <c r="AE56" s="140"/>
    </row>
    <row r="57" spans="1:31">
      <c r="A57" s="139"/>
      <c r="B57" s="143" t="str">
        <f>CONCATENATE(C46," / ",6," x "," { "," ( ",2," x ",H40," + ",H51," ) "," x ",V40," + "," ( ",2," x ",H51," + ",H40," ) "," x ",U51," }")</f>
        <v>1 / 6 x  {  ( 2 x 1.25 + 1.05 )  x 1.2 +  ( 2 x 1.05 + 1.25 )  x 1.1 }</v>
      </c>
      <c r="Q57" s="119" t="s">
        <v>139</v>
      </c>
      <c r="R57" s="134">
        <f>ROUND((dj(B57)),3)</f>
        <v>1.3240000000000001</v>
      </c>
      <c r="T57" s="119" t="s">
        <v>140</v>
      </c>
      <c r="AE57" s="140"/>
    </row>
    <row r="58" spans="1:31">
      <c r="A58" s="139"/>
      <c r="AE58" s="140"/>
    </row>
    <row r="59" spans="1:31">
      <c r="A59" s="139"/>
      <c r="B59" s="114" t="s">
        <v>189</v>
      </c>
      <c r="AE59" s="140"/>
    </row>
    <row r="60" spans="1:31">
      <c r="A60" s="139"/>
      <c r="B60" s="135" t="str">
        <f>CONCATENATE(dj(R57),"-",dj(R63))</f>
        <v>1.324-0.521</v>
      </c>
      <c r="Q60" s="119" t="s">
        <v>139</v>
      </c>
      <c r="R60" s="134">
        <f>ROUND((dj(B60)),3)</f>
        <v>0.80300000000000005</v>
      </c>
      <c r="T60" s="119" t="s">
        <v>140</v>
      </c>
      <c r="AE60" s="140"/>
    </row>
    <row r="61" spans="1:31">
      <c r="A61" s="139"/>
      <c r="B61" s="114"/>
      <c r="AE61" s="140"/>
    </row>
    <row r="62" spans="1:31">
      <c r="A62" s="139"/>
      <c r="B62" s="114" t="s">
        <v>190</v>
      </c>
      <c r="AE62" s="140"/>
    </row>
    <row r="63" spans="1:31">
      <c r="A63" s="139"/>
      <c r="B63" s="143" t="str">
        <f>CONCATENATE(C46," / ",6," x "," { "," ( ",2," x ",H41," + ",H49," ) "," x ",U41," + "," ( ",2," x ",H49," + ",H41," ) "," x ",U49," }")</f>
        <v>1 / 6 x  {  ( 2 x 0.5 + 0.85 )  x 0.5 +  ( 2 x 0.85 + 0.5 )  x 1 }</v>
      </c>
      <c r="Q63" s="119" t="s">
        <v>139</v>
      </c>
      <c r="R63" s="134">
        <f>ROUND((dj(B63)),3)</f>
        <v>0.52100000000000002</v>
      </c>
      <c r="T63" s="119" t="s">
        <v>140</v>
      </c>
      <c r="AE63" s="140"/>
    </row>
    <row r="64" spans="1:31">
      <c r="A64" s="139"/>
      <c r="B64" s="143"/>
      <c r="R64" s="134"/>
      <c r="AE64" s="140"/>
    </row>
    <row r="65" spans="1:31">
      <c r="A65" s="139"/>
      <c r="B65" s="114" t="s">
        <v>191</v>
      </c>
      <c r="AE65" s="140"/>
    </row>
    <row r="66" spans="1:31">
      <c r="A66" s="139"/>
      <c r="B66" s="143" t="str">
        <f>R63&amp;" x2.3"</f>
        <v>0.521 x2.3</v>
      </c>
      <c r="Q66" s="119" t="s">
        <v>139</v>
      </c>
      <c r="R66" s="134">
        <f>ROUND((dj(B66)),3)</f>
        <v>1.198</v>
      </c>
      <c r="T66" s="119" t="s">
        <v>192</v>
      </c>
      <c r="AE66" s="140"/>
    </row>
    <row r="67" spans="1:31">
      <c r="A67" s="139"/>
      <c r="B67" s="143"/>
      <c r="R67" s="134"/>
      <c r="AE67" s="140"/>
    </row>
    <row r="68" spans="1:31">
      <c r="A68" s="139"/>
      <c r="B68" s="143"/>
      <c r="R68" s="134"/>
      <c r="AE68" s="140"/>
    </row>
    <row r="69" spans="1:31">
      <c r="A69" s="139"/>
      <c r="B69" s="143"/>
      <c r="R69" s="134"/>
      <c r="AE69" s="140"/>
    </row>
    <row r="70" spans="1:31">
      <c r="A70" s="141"/>
      <c r="B70" s="126"/>
      <c r="C70" s="130"/>
      <c r="D70" s="130"/>
      <c r="E70" s="130"/>
      <c r="F70" s="130"/>
      <c r="G70" s="130"/>
      <c r="H70" s="130"/>
      <c r="I70" s="130"/>
      <c r="J70" s="130"/>
      <c r="K70" s="130"/>
      <c r="L70" s="130"/>
      <c r="M70" s="130"/>
      <c r="N70" s="130"/>
      <c r="O70" s="130"/>
      <c r="P70" s="130"/>
      <c r="Q70" s="130"/>
      <c r="R70" s="130"/>
      <c r="S70" s="130"/>
      <c r="T70" s="130"/>
      <c r="U70" s="130"/>
      <c r="V70" s="130"/>
      <c r="W70" s="130"/>
      <c r="X70" s="130"/>
      <c r="Y70" s="130"/>
      <c r="Z70" s="130"/>
      <c r="AA70" s="130"/>
      <c r="AB70" s="130"/>
      <c r="AC70" s="130"/>
      <c r="AD70" s="130"/>
      <c r="AE70" s="138"/>
    </row>
  </sheetData>
  <mergeCells count="21">
    <mergeCell ref="Z8:Z14"/>
    <mergeCell ref="D8:D14"/>
    <mergeCell ref="E8:E14"/>
    <mergeCell ref="F8:F14"/>
    <mergeCell ref="J8:J14"/>
    <mergeCell ref="K8:K14"/>
    <mergeCell ref="L8:L14"/>
    <mergeCell ref="R8:R14"/>
    <mergeCell ref="S8:S14"/>
    <mergeCell ref="T8:T14"/>
    <mergeCell ref="X8:X14"/>
    <mergeCell ref="Y8:Y14"/>
    <mergeCell ref="X43:X49"/>
    <mergeCell ref="Y43:Y49"/>
    <mergeCell ref="L44:L49"/>
    <mergeCell ref="D43:D49"/>
    <mergeCell ref="F43:F49"/>
    <mergeCell ref="J43:J49"/>
    <mergeCell ref="K43:K49"/>
    <mergeCell ref="S43:S49"/>
    <mergeCell ref="W43:W49"/>
  </mergeCells>
  <phoneticPr fontId="3" type="noConversion"/>
  <pageMargins left="0.70866141732283472" right="0.70866141732283472" top="0.74803149606299213" bottom="0.74803149606299213" header="0.31496062992125984" footer="0.31496062992125984"/>
  <pageSetup paperSize="9" orientation="landscape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44"/>
  <sheetViews>
    <sheetView view="pageBreakPreview" zoomScale="85" zoomScaleNormal="100" zoomScaleSheetLayoutView="85" workbookViewId="0">
      <selection activeCell="AT21" sqref="AT21"/>
    </sheetView>
  </sheetViews>
  <sheetFormatPr defaultColWidth="8.88671875" defaultRowHeight="13.5"/>
  <cols>
    <col min="1" max="1" width="16.88671875" style="147" customWidth="1"/>
    <col min="2" max="22" width="2.33203125" style="147" customWidth="1"/>
    <col min="23" max="23" width="6.88671875" style="147" customWidth="1"/>
    <col min="24" max="24" width="4.21875" style="147" bestFit="1" customWidth="1"/>
    <col min="25" max="25" width="8.88671875" style="56"/>
    <col min="26" max="256" width="8.88671875" style="147"/>
    <col min="257" max="257" width="16.88671875" style="147" customWidth="1"/>
    <col min="258" max="278" width="2.33203125" style="147" customWidth="1"/>
    <col min="279" max="279" width="6.88671875" style="147" customWidth="1"/>
    <col min="280" max="280" width="4.21875" style="147" bestFit="1" customWidth="1"/>
    <col min="281" max="512" width="8.88671875" style="147"/>
    <col min="513" max="513" width="16.88671875" style="147" customWidth="1"/>
    <col min="514" max="534" width="2.33203125" style="147" customWidth="1"/>
    <col min="535" max="535" width="6.88671875" style="147" customWidth="1"/>
    <col min="536" max="536" width="4.21875" style="147" bestFit="1" customWidth="1"/>
    <col min="537" max="768" width="8.88671875" style="147"/>
    <col min="769" max="769" width="16.88671875" style="147" customWidth="1"/>
    <col min="770" max="790" width="2.33203125" style="147" customWidth="1"/>
    <col min="791" max="791" width="6.88671875" style="147" customWidth="1"/>
    <col min="792" max="792" width="4.21875" style="147" bestFit="1" customWidth="1"/>
    <col min="793" max="1024" width="8.88671875" style="147"/>
    <col min="1025" max="1025" width="16.88671875" style="147" customWidth="1"/>
    <col min="1026" max="1046" width="2.33203125" style="147" customWidth="1"/>
    <col min="1047" max="1047" width="6.88671875" style="147" customWidth="1"/>
    <col min="1048" max="1048" width="4.21875" style="147" bestFit="1" customWidth="1"/>
    <col min="1049" max="1280" width="8.88671875" style="147"/>
    <col min="1281" max="1281" width="16.88671875" style="147" customWidth="1"/>
    <col min="1282" max="1302" width="2.33203125" style="147" customWidth="1"/>
    <col min="1303" max="1303" width="6.88671875" style="147" customWidth="1"/>
    <col min="1304" max="1304" width="4.21875" style="147" bestFit="1" customWidth="1"/>
    <col min="1305" max="1536" width="8.88671875" style="147"/>
    <col min="1537" max="1537" width="16.88671875" style="147" customWidth="1"/>
    <col min="1538" max="1558" width="2.33203125" style="147" customWidth="1"/>
    <col min="1559" max="1559" width="6.88671875" style="147" customWidth="1"/>
    <col min="1560" max="1560" width="4.21875" style="147" bestFit="1" customWidth="1"/>
    <col min="1561" max="1792" width="8.88671875" style="147"/>
    <col min="1793" max="1793" width="16.88671875" style="147" customWidth="1"/>
    <col min="1794" max="1814" width="2.33203125" style="147" customWidth="1"/>
    <col min="1815" max="1815" width="6.88671875" style="147" customWidth="1"/>
    <col min="1816" max="1816" width="4.21875" style="147" bestFit="1" customWidth="1"/>
    <col min="1817" max="2048" width="8.88671875" style="147"/>
    <col min="2049" max="2049" width="16.88671875" style="147" customWidth="1"/>
    <col min="2050" max="2070" width="2.33203125" style="147" customWidth="1"/>
    <col min="2071" max="2071" width="6.88671875" style="147" customWidth="1"/>
    <col min="2072" max="2072" width="4.21875" style="147" bestFit="1" customWidth="1"/>
    <col min="2073" max="2304" width="8.88671875" style="147"/>
    <col min="2305" max="2305" width="16.88671875" style="147" customWidth="1"/>
    <col min="2306" max="2326" width="2.33203125" style="147" customWidth="1"/>
    <col min="2327" max="2327" width="6.88671875" style="147" customWidth="1"/>
    <col min="2328" max="2328" width="4.21875" style="147" bestFit="1" customWidth="1"/>
    <col min="2329" max="2560" width="8.88671875" style="147"/>
    <col min="2561" max="2561" width="16.88671875" style="147" customWidth="1"/>
    <col min="2562" max="2582" width="2.33203125" style="147" customWidth="1"/>
    <col min="2583" max="2583" width="6.88671875" style="147" customWidth="1"/>
    <col min="2584" max="2584" width="4.21875" style="147" bestFit="1" customWidth="1"/>
    <col min="2585" max="2816" width="8.88671875" style="147"/>
    <col min="2817" max="2817" width="16.88671875" style="147" customWidth="1"/>
    <col min="2818" max="2838" width="2.33203125" style="147" customWidth="1"/>
    <col min="2839" max="2839" width="6.88671875" style="147" customWidth="1"/>
    <col min="2840" max="2840" width="4.21875" style="147" bestFit="1" customWidth="1"/>
    <col min="2841" max="3072" width="8.88671875" style="147"/>
    <col min="3073" max="3073" width="16.88671875" style="147" customWidth="1"/>
    <col min="3074" max="3094" width="2.33203125" style="147" customWidth="1"/>
    <col min="3095" max="3095" width="6.88671875" style="147" customWidth="1"/>
    <col min="3096" max="3096" width="4.21875" style="147" bestFit="1" customWidth="1"/>
    <col min="3097" max="3328" width="8.88671875" style="147"/>
    <col min="3329" max="3329" width="16.88671875" style="147" customWidth="1"/>
    <col min="3330" max="3350" width="2.33203125" style="147" customWidth="1"/>
    <col min="3351" max="3351" width="6.88671875" style="147" customWidth="1"/>
    <col min="3352" max="3352" width="4.21875" style="147" bestFit="1" customWidth="1"/>
    <col min="3353" max="3584" width="8.88671875" style="147"/>
    <col min="3585" max="3585" width="16.88671875" style="147" customWidth="1"/>
    <col min="3586" max="3606" width="2.33203125" style="147" customWidth="1"/>
    <col min="3607" max="3607" width="6.88671875" style="147" customWidth="1"/>
    <col min="3608" max="3608" width="4.21875" style="147" bestFit="1" customWidth="1"/>
    <col min="3609" max="3840" width="8.88671875" style="147"/>
    <col min="3841" max="3841" width="16.88671875" style="147" customWidth="1"/>
    <col min="3842" max="3862" width="2.33203125" style="147" customWidth="1"/>
    <col min="3863" max="3863" width="6.88671875" style="147" customWidth="1"/>
    <col min="3864" max="3864" width="4.21875" style="147" bestFit="1" customWidth="1"/>
    <col min="3865" max="4096" width="8.88671875" style="147"/>
    <col min="4097" max="4097" width="16.88671875" style="147" customWidth="1"/>
    <col min="4098" max="4118" width="2.33203125" style="147" customWidth="1"/>
    <col min="4119" max="4119" width="6.88671875" style="147" customWidth="1"/>
    <col min="4120" max="4120" width="4.21875" style="147" bestFit="1" customWidth="1"/>
    <col min="4121" max="4352" width="8.88671875" style="147"/>
    <col min="4353" max="4353" width="16.88671875" style="147" customWidth="1"/>
    <col min="4354" max="4374" width="2.33203125" style="147" customWidth="1"/>
    <col min="4375" max="4375" width="6.88671875" style="147" customWidth="1"/>
    <col min="4376" max="4376" width="4.21875" style="147" bestFit="1" customWidth="1"/>
    <col min="4377" max="4608" width="8.88671875" style="147"/>
    <col min="4609" max="4609" width="16.88671875" style="147" customWidth="1"/>
    <col min="4610" max="4630" width="2.33203125" style="147" customWidth="1"/>
    <col min="4631" max="4631" width="6.88671875" style="147" customWidth="1"/>
    <col min="4632" max="4632" width="4.21875" style="147" bestFit="1" customWidth="1"/>
    <col min="4633" max="4864" width="8.88671875" style="147"/>
    <col min="4865" max="4865" width="16.88671875" style="147" customWidth="1"/>
    <col min="4866" max="4886" width="2.33203125" style="147" customWidth="1"/>
    <col min="4887" max="4887" width="6.88671875" style="147" customWidth="1"/>
    <col min="4888" max="4888" width="4.21875" style="147" bestFit="1" customWidth="1"/>
    <col min="4889" max="5120" width="8.88671875" style="147"/>
    <col min="5121" max="5121" width="16.88671875" style="147" customWidth="1"/>
    <col min="5122" max="5142" width="2.33203125" style="147" customWidth="1"/>
    <col min="5143" max="5143" width="6.88671875" style="147" customWidth="1"/>
    <col min="5144" max="5144" width="4.21875" style="147" bestFit="1" customWidth="1"/>
    <col min="5145" max="5376" width="8.88671875" style="147"/>
    <col min="5377" max="5377" width="16.88671875" style="147" customWidth="1"/>
    <col min="5378" max="5398" width="2.33203125" style="147" customWidth="1"/>
    <col min="5399" max="5399" width="6.88671875" style="147" customWidth="1"/>
    <col min="5400" max="5400" width="4.21875" style="147" bestFit="1" customWidth="1"/>
    <col min="5401" max="5632" width="8.88671875" style="147"/>
    <col min="5633" max="5633" width="16.88671875" style="147" customWidth="1"/>
    <col min="5634" max="5654" width="2.33203125" style="147" customWidth="1"/>
    <col min="5655" max="5655" width="6.88671875" style="147" customWidth="1"/>
    <col min="5656" max="5656" width="4.21875" style="147" bestFit="1" customWidth="1"/>
    <col min="5657" max="5888" width="8.88671875" style="147"/>
    <col min="5889" max="5889" width="16.88671875" style="147" customWidth="1"/>
    <col min="5890" max="5910" width="2.33203125" style="147" customWidth="1"/>
    <col min="5911" max="5911" width="6.88671875" style="147" customWidth="1"/>
    <col min="5912" max="5912" width="4.21875" style="147" bestFit="1" customWidth="1"/>
    <col min="5913" max="6144" width="8.88671875" style="147"/>
    <col min="6145" max="6145" width="16.88671875" style="147" customWidth="1"/>
    <col min="6146" max="6166" width="2.33203125" style="147" customWidth="1"/>
    <col min="6167" max="6167" width="6.88671875" style="147" customWidth="1"/>
    <col min="6168" max="6168" width="4.21875" style="147" bestFit="1" customWidth="1"/>
    <col min="6169" max="6400" width="8.88671875" style="147"/>
    <col min="6401" max="6401" width="16.88671875" style="147" customWidth="1"/>
    <col min="6402" max="6422" width="2.33203125" style="147" customWidth="1"/>
    <col min="6423" max="6423" width="6.88671875" style="147" customWidth="1"/>
    <col min="6424" max="6424" width="4.21875" style="147" bestFit="1" customWidth="1"/>
    <col min="6425" max="6656" width="8.88671875" style="147"/>
    <col min="6657" max="6657" width="16.88671875" style="147" customWidth="1"/>
    <col min="6658" max="6678" width="2.33203125" style="147" customWidth="1"/>
    <col min="6679" max="6679" width="6.88671875" style="147" customWidth="1"/>
    <col min="6680" max="6680" width="4.21875" style="147" bestFit="1" customWidth="1"/>
    <col min="6681" max="6912" width="8.88671875" style="147"/>
    <col min="6913" max="6913" width="16.88671875" style="147" customWidth="1"/>
    <col min="6914" max="6934" width="2.33203125" style="147" customWidth="1"/>
    <col min="6935" max="6935" width="6.88671875" style="147" customWidth="1"/>
    <col min="6936" max="6936" width="4.21875" style="147" bestFit="1" customWidth="1"/>
    <col min="6937" max="7168" width="8.88671875" style="147"/>
    <col min="7169" max="7169" width="16.88671875" style="147" customWidth="1"/>
    <col min="7170" max="7190" width="2.33203125" style="147" customWidth="1"/>
    <col min="7191" max="7191" width="6.88671875" style="147" customWidth="1"/>
    <col min="7192" max="7192" width="4.21875" style="147" bestFit="1" customWidth="1"/>
    <col min="7193" max="7424" width="8.88671875" style="147"/>
    <col min="7425" max="7425" width="16.88671875" style="147" customWidth="1"/>
    <col min="7426" max="7446" width="2.33203125" style="147" customWidth="1"/>
    <col min="7447" max="7447" width="6.88671875" style="147" customWidth="1"/>
    <col min="7448" max="7448" width="4.21875" style="147" bestFit="1" customWidth="1"/>
    <col min="7449" max="7680" width="8.88671875" style="147"/>
    <col min="7681" max="7681" width="16.88671875" style="147" customWidth="1"/>
    <col min="7682" max="7702" width="2.33203125" style="147" customWidth="1"/>
    <col min="7703" max="7703" width="6.88671875" style="147" customWidth="1"/>
    <col min="7704" max="7704" width="4.21875" style="147" bestFit="1" customWidth="1"/>
    <col min="7705" max="7936" width="8.88671875" style="147"/>
    <col min="7937" max="7937" width="16.88671875" style="147" customWidth="1"/>
    <col min="7938" max="7958" width="2.33203125" style="147" customWidth="1"/>
    <col min="7959" max="7959" width="6.88671875" style="147" customWidth="1"/>
    <col min="7960" max="7960" width="4.21875" style="147" bestFit="1" customWidth="1"/>
    <col min="7961" max="8192" width="8.88671875" style="147"/>
    <col min="8193" max="8193" width="16.88671875" style="147" customWidth="1"/>
    <col min="8194" max="8214" width="2.33203125" style="147" customWidth="1"/>
    <col min="8215" max="8215" width="6.88671875" style="147" customWidth="1"/>
    <col min="8216" max="8216" width="4.21875" style="147" bestFit="1" customWidth="1"/>
    <col min="8217" max="8448" width="8.88671875" style="147"/>
    <col min="8449" max="8449" width="16.88671875" style="147" customWidth="1"/>
    <col min="8450" max="8470" width="2.33203125" style="147" customWidth="1"/>
    <col min="8471" max="8471" width="6.88671875" style="147" customWidth="1"/>
    <col min="8472" max="8472" width="4.21875" style="147" bestFit="1" customWidth="1"/>
    <col min="8473" max="8704" width="8.88671875" style="147"/>
    <col min="8705" max="8705" width="16.88671875" style="147" customWidth="1"/>
    <col min="8706" max="8726" width="2.33203125" style="147" customWidth="1"/>
    <col min="8727" max="8727" width="6.88671875" style="147" customWidth="1"/>
    <col min="8728" max="8728" width="4.21875" style="147" bestFit="1" customWidth="1"/>
    <col min="8729" max="8960" width="8.88671875" style="147"/>
    <col min="8961" max="8961" width="16.88671875" style="147" customWidth="1"/>
    <col min="8962" max="8982" width="2.33203125" style="147" customWidth="1"/>
    <col min="8983" max="8983" width="6.88671875" style="147" customWidth="1"/>
    <col min="8984" max="8984" width="4.21875" style="147" bestFit="1" customWidth="1"/>
    <col min="8985" max="9216" width="8.88671875" style="147"/>
    <col min="9217" max="9217" width="16.88671875" style="147" customWidth="1"/>
    <col min="9218" max="9238" width="2.33203125" style="147" customWidth="1"/>
    <col min="9239" max="9239" width="6.88671875" style="147" customWidth="1"/>
    <col min="9240" max="9240" width="4.21875" style="147" bestFit="1" customWidth="1"/>
    <col min="9241" max="9472" width="8.88671875" style="147"/>
    <col min="9473" max="9473" width="16.88671875" style="147" customWidth="1"/>
    <col min="9474" max="9494" width="2.33203125" style="147" customWidth="1"/>
    <col min="9495" max="9495" width="6.88671875" style="147" customWidth="1"/>
    <col min="9496" max="9496" width="4.21875" style="147" bestFit="1" customWidth="1"/>
    <col min="9497" max="9728" width="8.88671875" style="147"/>
    <col min="9729" max="9729" width="16.88671875" style="147" customWidth="1"/>
    <col min="9730" max="9750" width="2.33203125" style="147" customWidth="1"/>
    <col min="9751" max="9751" width="6.88671875" style="147" customWidth="1"/>
    <col min="9752" max="9752" width="4.21875" style="147" bestFit="1" customWidth="1"/>
    <col min="9753" max="9984" width="8.88671875" style="147"/>
    <col min="9985" max="9985" width="16.88671875" style="147" customWidth="1"/>
    <col min="9986" max="10006" width="2.33203125" style="147" customWidth="1"/>
    <col min="10007" max="10007" width="6.88671875" style="147" customWidth="1"/>
    <col min="10008" max="10008" width="4.21875" style="147" bestFit="1" customWidth="1"/>
    <col min="10009" max="10240" width="8.88671875" style="147"/>
    <col min="10241" max="10241" width="16.88671875" style="147" customWidth="1"/>
    <col min="10242" max="10262" width="2.33203125" style="147" customWidth="1"/>
    <col min="10263" max="10263" width="6.88671875" style="147" customWidth="1"/>
    <col min="10264" max="10264" width="4.21875" style="147" bestFit="1" customWidth="1"/>
    <col min="10265" max="10496" width="8.88671875" style="147"/>
    <col min="10497" max="10497" width="16.88671875" style="147" customWidth="1"/>
    <col min="10498" max="10518" width="2.33203125" style="147" customWidth="1"/>
    <col min="10519" max="10519" width="6.88671875" style="147" customWidth="1"/>
    <col min="10520" max="10520" width="4.21875" style="147" bestFit="1" customWidth="1"/>
    <col min="10521" max="10752" width="8.88671875" style="147"/>
    <col min="10753" max="10753" width="16.88671875" style="147" customWidth="1"/>
    <col min="10754" max="10774" width="2.33203125" style="147" customWidth="1"/>
    <col min="10775" max="10775" width="6.88671875" style="147" customWidth="1"/>
    <col min="10776" max="10776" width="4.21875" style="147" bestFit="1" customWidth="1"/>
    <col min="10777" max="11008" width="8.88671875" style="147"/>
    <col min="11009" max="11009" width="16.88671875" style="147" customWidth="1"/>
    <col min="11010" max="11030" width="2.33203125" style="147" customWidth="1"/>
    <col min="11031" max="11031" width="6.88671875" style="147" customWidth="1"/>
    <col min="11032" max="11032" width="4.21875" style="147" bestFit="1" customWidth="1"/>
    <col min="11033" max="11264" width="8.88671875" style="147"/>
    <col min="11265" max="11265" width="16.88671875" style="147" customWidth="1"/>
    <col min="11266" max="11286" width="2.33203125" style="147" customWidth="1"/>
    <col min="11287" max="11287" width="6.88671875" style="147" customWidth="1"/>
    <col min="11288" max="11288" width="4.21875" style="147" bestFit="1" customWidth="1"/>
    <col min="11289" max="11520" width="8.88671875" style="147"/>
    <col min="11521" max="11521" width="16.88671875" style="147" customWidth="1"/>
    <col min="11522" max="11542" width="2.33203125" style="147" customWidth="1"/>
    <col min="11543" max="11543" width="6.88671875" style="147" customWidth="1"/>
    <col min="11544" max="11544" width="4.21875" style="147" bestFit="1" customWidth="1"/>
    <col min="11545" max="11776" width="8.88671875" style="147"/>
    <col min="11777" max="11777" width="16.88671875" style="147" customWidth="1"/>
    <col min="11778" max="11798" width="2.33203125" style="147" customWidth="1"/>
    <col min="11799" max="11799" width="6.88671875" style="147" customWidth="1"/>
    <col min="11800" max="11800" width="4.21875" style="147" bestFit="1" customWidth="1"/>
    <col min="11801" max="12032" width="8.88671875" style="147"/>
    <col min="12033" max="12033" width="16.88671875" style="147" customWidth="1"/>
    <col min="12034" max="12054" width="2.33203125" style="147" customWidth="1"/>
    <col min="12055" max="12055" width="6.88671875" style="147" customWidth="1"/>
    <col min="12056" max="12056" width="4.21875" style="147" bestFit="1" customWidth="1"/>
    <col min="12057" max="12288" width="8.88671875" style="147"/>
    <col min="12289" max="12289" width="16.88671875" style="147" customWidth="1"/>
    <col min="12290" max="12310" width="2.33203125" style="147" customWidth="1"/>
    <col min="12311" max="12311" width="6.88671875" style="147" customWidth="1"/>
    <col min="12312" max="12312" width="4.21875" style="147" bestFit="1" customWidth="1"/>
    <col min="12313" max="12544" width="8.88671875" style="147"/>
    <col min="12545" max="12545" width="16.88671875" style="147" customWidth="1"/>
    <col min="12546" max="12566" width="2.33203125" style="147" customWidth="1"/>
    <col min="12567" max="12567" width="6.88671875" style="147" customWidth="1"/>
    <col min="12568" max="12568" width="4.21875" style="147" bestFit="1" customWidth="1"/>
    <col min="12569" max="12800" width="8.88671875" style="147"/>
    <col min="12801" max="12801" width="16.88671875" style="147" customWidth="1"/>
    <col min="12802" max="12822" width="2.33203125" style="147" customWidth="1"/>
    <col min="12823" max="12823" width="6.88671875" style="147" customWidth="1"/>
    <col min="12824" max="12824" width="4.21875" style="147" bestFit="1" customWidth="1"/>
    <col min="12825" max="13056" width="8.88671875" style="147"/>
    <col min="13057" max="13057" width="16.88671875" style="147" customWidth="1"/>
    <col min="13058" max="13078" width="2.33203125" style="147" customWidth="1"/>
    <col min="13079" max="13079" width="6.88671875" style="147" customWidth="1"/>
    <col min="13080" max="13080" width="4.21875" style="147" bestFit="1" customWidth="1"/>
    <col min="13081" max="13312" width="8.88671875" style="147"/>
    <col min="13313" max="13313" width="16.88671875" style="147" customWidth="1"/>
    <col min="13314" max="13334" width="2.33203125" style="147" customWidth="1"/>
    <col min="13335" max="13335" width="6.88671875" style="147" customWidth="1"/>
    <col min="13336" max="13336" width="4.21875" style="147" bestFit="1" customWidth="1"/>
    <col min="13337" max="13568" width="8.88671875" style="147"/>
    <col min="13569" max="13569" width="16.88671875" style="147" customWidth="1"/>
    <col min="13570" max="13590" width="2.33203125" style="147" customWidth="1"/>
    <col min="13591" max="13591" width="6.88671875" style="147" customWidth="1"/>
    <col min="13592" max="13592" width="4.21875" style="147" bestFit="1" customWidth="1"/>
    <col min="13593" max="13824" width="8.88671875" style="147"/>
    <col min="13825" max="13825" width="16.88671875" style="147" customWidth="1"/>
    <col min="13826" max="13846" width="2.33203125" style="147" customWidth="1"/>
    <col min="13847" max="13847" width="6.88671875" style="147" customWidth="1"/>
    <col min="13848" max="13848" width="4.21875" style="147" bestFit="1" customWidth="1"/>
    <col min="13849" max="14080" width="8.88671875" style="147"/>
    <col min="14081" max="14081" width="16.88671875" style="147" customWidth="1"/>
    <col min="14082" max="14102" width="2.33203125" style="147" customWidth="1"/>
    <col min="14103" max="14103" width="6.88671875" style="147" customWidth="1"/>
    <col min="14104" max="14104" width="4.21875" style="147" bestFit="1" customWidth="1"/>
    <col min="14105" max="14336" width="8.88671875" style="147"/>
    <col min="14337" max="14337" width="16.88671875" style="147" customWidth="1"/>
    <col min="14338" max="14358" width="2.33203125" style="147" customWidth="1"/>
    <col min="14359" max="14359" width="6.88671875" style="147" customWidth="1"/>
    <col min="14360" max="14360" width="4.21875" style="147" bestFit="1" customWidth="1"/>
    <col min="14361" max="14592" width="8.88671875" style="147"/>
    <col min="14593" max="14593" width="16.88671875" style="147" customWidth="1"/>
    <col min="14594" max="14614" width="2.33203125" style="147" customWidth="1"/>
    <col min="14615" max="14615" width="6.88671875" style="147" customWidth="1"/>
    <col min="14616" max="14616" width="4.21875" style="147" bestFit="1" customWidth="1"/>
    <col min="14617" max="14848" width="8.88671875" style="147"/>
    <col min="14849" max="14849" width="16.88671875" style="147" customWidth="1"/>
    <col min="14850" max="14870" width="2.33203125" style="147" customWidth="1"/>
    <col min="14871" max="14871" width="6.88671875" style="147" customWidth="1"/>
    <col min="14872" max="14872" width="4.21875" style="147" bestFit="1" customWidth="1"/>
    <col min="14873" max="15104" width="8.88671875" style="147"/>
    <col min="15105" max="15105" width="16.88671875" style="147" customWidth="1"/>
    <col min="15106" max="15126" width="2.33203125" style="147" customWidth="1"/>
    <col min="15127" max="15127" width="6.88671875" style="147" customWidth="1"/>
    <col min="15128" max="15128" width="4.21875" style="147" bestFit="1" customWidth="1"/>
    <col min="15129" max="15360" width="8.88671875" style="147"/>
    <col min="15361" max="15361" width="16.88671875" style="147" customWidth="1"/>
    <col min="15362" max="15382" width="2.33203125" style="147" customWidth="1"/>
    <col min="15383" max="15383" width="6.88671875" style="147" customWidth="1"/>
    <col min="15384" max="15384" width="4.21875" style="147" bestFit="1" customWidth="1"/>
    <col min="15385" max="15616" width="8.88671875" style="147"/>
    <col min="15617" max="15617" width="16.88671875" style="147" customWidth="1"/>
    <col min="15618" max="15638" width="2.33203125" style="147" customWidth="1"/>
    <col min="15639" max="15639" width="6.88671875" style="147" customWidth="1"/>
    <col min="15640" max="15640" width="4.21875" style="147" bestFit="1" customWidth="1"/>
    <col min="15641" max="15872" width="8.88671875" style="147"/>
    <col min="15873" max="15873" width="16.88671875" style="147" customWidth="1"/>
    <col min="15874" max="15894" width="2.33203125" style="147" customWidth="1"/>
    <col min="15895" max="15895" width="6.88671875" style="147" customWidth="1"/>
    <col min="15896" max="15896" width="4.21875" style="147" bestFit="1" customWidth="1"/>
    <col min="15897" max="16128" width="8.88671875" style="147"/>
    <col min="16129" max="16129" width="16.88671875" style="147" customWidth="1"/>
    <col min="16130" max="16150" width="2.33203125" style="147" customWidth="1"/>
    <col min="16151" max="16151" width="6.88671875" style="147" customWidth="1"/>
    <col min="16152" max="16152" width="4.21875" style="147" bestFit="1" customWidth="1"/>
    <col min="16153" max="16384" width="8.88671875" style="147"/>
  </cols>
  <sheetData>
    <row r="1" spans="1:24" ht="20.25">
      <c r="A1" s="220" t="s">
        <v>150</v>
      </c>
      <c r="B1" s="220"/>
      <c r="C1" s="220"/>
      <c r="D1" s="220"/>
      <c r="E1" s="220"/>
      <c r="F1" s="220"/>
      <c r="G1" s="220"/>
      <c r="H1" s="220"/>
      <c r="I1" s="220"/>
      <c r="J1" s="220"/>
      <c r="K1" s="220"/>
      <c r="L1" s="220"/>
      <c r="M1" s="220"/>
      <c r="N1" s="220"/>
      <c r="O1" s="220"/>
      <c r="P1" s="220"/>
      <c r="Q1" s="220"/>
      <c r="R1" s="220"/>
      <c r="S1" s="220"/>
      <c r="T1" s="220"/>
      <c r="U1" s="220"/>
      <c r="V1" s="220"/>
      <c r="W1" s="220"/>
      <c r="X1" s="220"/>
    </row>
    <row r="2" spans="1:24" ht="20.100000000000001" customHeight="1">
      <c r="A2" s="148" t="s">
        <v>151</v>
      </c>
      <c r="B2" s="221" t="s">
        <v>0</v>
      </c>
      <c r="C2" s="222"/>
      <c r="D2" s="222"/>
      <c r="E2" s="222"/>
      <c r="F2" s="222"/>
      <c r="G2" s="222"/>
      <c r="H2" s="222"/>
      <c r="I2" s="222"/>
      <c r="J2" s="222"/>
      <c r="K2" s="222"/>
      <c r="L2" s="222"/>
      <c r="M2" s="222"/>
      <c r="N2" s="222"/>
      <c r="O2" s="222"/>
      <c r="P2" s="222"/>
      <c r="Q2" s="222"/>
      <c r="R2" s="222"/>
      <c r="S2" s="222"/>
      <c r="T2" s="222"/>
      <c r="U2" s="222"/>
      <c r="V2" s="223"/>
      <c r="W2" s="222" t="s">
        <v>152</v>
      </c>
      <c r="X2" s="223"/>
    </row>
    <row r="3" spans="1:24" ht="15" customHeight="1">
      <c r="A3" s="149"/>
      <c r="B3" s="150"/>
      <c r="C3" s="150"/>
      <c r="D3" s="150"/>
      <c r="E3" s="150"/>
      <c r="F3" s="150"/>
      <c r="G3" s="150"/>
      <c r="H3" s="150"/>
      <c r="I3" s="150"/>
      <c r="J3" s="150"/>
      <c r="K3" s="150"/>
      <c r="L3" s="150"/>
      <c r="M3" s="150"/>
      <c r="N3" s="150"/>
      <c r="O3" s="150"/>
      <c r="P3" s="150"/>
      <c r="Q3" s="150"/>
      <c r="R3" s="150"/>
      <c r="S3" s="150"/>
      <c r="T3" s="150"/>
      <c r="U3" s="150"/>
      <c r="V3" s="151"/>
      <c r="W3" s="224" t="s">
        <v>153</v>
      </c>
      <c r="X3" s="225"/>
    </row>
    <row r="4" spans="1:24" ht="15" customHeight="1">
      <c r="A4" s="152"/>
      <c r="B4" s="57"/>
      <c r="C4" s="57"/>
      <c r="D4" s="57"/>
      <c r="E4" s="57"/>
      <c r="F4" s="57"/>
      <c r="G4" s="57"/>
      <c r="H4" s="57"/>
      <c r="I4" s="57"/>
      <c r="J4" s="57"/>
      <c r="K4" s="57"/>
      <c r="L4" s="57"/>
      <c r="M4" s="57"/>
      <c r="N4" s="57"/>
      <c r="O4" s="57"/>
      <c r="P4" s="57"/>
      <c r="Q4" s="57"/>
      <c r="R4" s="57"/>
      <c r="S4" s="57"/>
      <c r="T4" s="57"/>
      <c r="U4" s="57"/>
      <c r="V4" s="153"/>
      <c r="W4" s="57"/>
      <c r="X4" s="153"/>
    </row>
    <row r="5" spans="1:24" ht="15" customHeight="1">
      <c r="A5" s="152"/>
      <c r="B5" s="57"/>
      <c r="C5" s="57"/>
      <c r="D5" s="57"/>
      <c r="E5" s="57"/>
      <c r="F5" s="57"/>
      <c r="G5" s="57"/>
      <c r="H5" s="57"/>
      <c r="I5" s="57"/>
      <c r="J5" s="57"/>
      <c r="K5" s="57"/>
      <c r="L5" s="57"/>
      <c r="M5" s="57"/>
      <c r="N5" s="57"/>
      <c r="O5" s="57"/>
      <c r="P5" s="57"/>
      <c r="Q5" s="57"/>
      <c r="R5" s="57"/>
      <c r="S5" s="57"/>
      <c r="T5" s="57"/>
      <c r="U5" s="57"/>
      <c r="V5" s="153"/>
      <c r="W5" s="57"/>
      <c r="X5" s="153"/>
    </row>
    <row r="6" spans="1:24" ht="15" customHeight="1">
      <c r="A6" s="152"/>
      <c r="B6" s="57"/>
      <c r="C6" s="57"/>
      <c r="D6" s="57"/>
      <c r="E6" s="57"/>
      <c r="F6" s="57"/>
      <c r="G6" s="57"/>
      <c r="H6" s="57"/>
      <c r="I6" s="57"/>
      <c r="J6" s="57"/>
      <c r="K6" s="57"/>
      <c r="L6" s="57"/>
      <c r="M6" s="57"/>
      <c r="N6" s="57"/>
      <c r="O6" s="57"/>
      <c r="P6" s="57"/>
      <c r="Q6" s="57"/>
      <c r="R6" s="57"/>
      <c r="S6" s="57"/>
      <c r="T6" s="57"/>
      <c r="U6" s="57"/>
      <c r="V6" s="153"/>
      <c r="W6" s="57"/>
      <c r="X6" s="153"/>
    </row>
    <row r="7" spans="1:24" ht="15" customHeight="1">
      <c r="A7" s="152"/>
      <c r="B7" s="57"/>
      <c r="C7" s="57"/>
      <c r="D7" s="57"/>
      <c r="E7" s="57"/>
      <c r="F7" s="57"/>
      <c r="G7" s="57"/>
      <c r="H7" s="57"/>
      <c r="I7" s="57"/>
      <c r="J7" s="57"/>
      <c r="K7" s="57"/>
      <c r="L7" s="57"/>
      <c r="M7" s="57"/>
      <c r="N7" s="57"/>
      <c r="O7" s="57"/>
      <c r="P7" s="57"/>
      <c r="Q7" s="57"/>
      <c r="R7" s="57"/>
      <c r="S7" s="57"/>
      <c r="T7" s="57"/>
      <c r="U7" s="57"/>
      <c r="V7" s="153"/>
      <c r="W7" s="57"/>
      <c r="X7" s="153"/>
    </row>
    <row r="8" spans="1:24" ht="15" customHeight="1">
      <c r="A8" s="152"/>
      <c r="B8" s="57"/>
      <c r="C8" s="57"/>
      <c r="D8" s="57"/>
      <c r="E8" s="57"/>
      <c r="F8" s="57"/>
      <c r="G8" s="57"/>
      <c r="H8" s="57"/>
      <c r="I8" s="57"/>
      <c r="J8" s="57"/>
      <c r="K8" s="57"/>
      <c r="L8" s="57"/>
      <c r="M8" s="57"/>
      <c r="N8" s="57"/>
      <c r="O8" s="57"/>
      <c r="P8" s="57"/>
      <c r="Q8" s="57"/>
      <c r="R8" s="57"/>
      <c r="S8" s="57"/>
      <c r="T8" s="57"/>
      <c r="U8" s="57"/>
      <c r="V8" s="153"/>
      <c r="W8" s="57"/>
      <c r="X8" s="153"/>
    </row>
    <row r="9" spans="1:24" ht="15" customHeight="1">
      <c r="A9" s="152"/>
      <c r="B9" s="57"/>
      <c r="C9" s="57"/>
      <c r="D9" s="57"/>
      <c r="E9" s="57"/>
      <c r="F9" s="57"/>
      <c r="G9" s="57"/>
      <c r="H9" s="57"/>
      <c r="I9" s="57"/>
      <c r="J9" s="57"/>
      <c r="K9" s="57"/>
      <c r="L9" s="57"/>
      <c r="M9" s="57"/>
      <c r="N9" s="57"/>
      <c r="O9" s="57"/>
      <c r="P9" s="57"/>
      <c r="Q9" s="57"/>
      <c r="R9" s="57"/>
      <c r="S9" s="57"/>
      <c r="T9" s="57"/>
      <c r="U9" s="57"/>
      <c r="V9" s="153"/>
      <c r="W9" s="57"/>
      <c r="X9" s="153"/>
    </row>
    <row r="10" spans="1:24" ht="15" customHeight="1">
      <c r="A10" s="152"/>
      <c r="B10" s="57"/>
      <c r="C10" s="57"/>
      <c r="D10" s="57"/>
      <c r="E10" s="57"/>
      <c r="F10" s="57"/>
      <c r="G10" s="57"/>
      <c r="H10" s="57"/>
      <c r="I10" s="57"/>
      <c r="J10" s="57"/>
      <c r="K10" s="57"/>
      <c r="L10" s="57"/>
      <c r="M10" s="57"/>
      <c r="N10" s="57"/>
      <c r="O10" s="57"/>
      <c r="P10" s="57"/>
      <c r="Q10" s="57"/>
      <c r="R10" s="57"/>
      <c r="S10" s="57"/>
      <c r="T10" s="57"/>
      <c r="U10" s="57"/>
      <c r="V10" s="153"/>
      <c r="W10" s="57"/>
      <c r="X10" s="153"/>
    </row>
    <row r="11" spans="1:24" ht="15" customHeight="1">
      <c r="A11" s="152"/>
      <c r="B11" s="57"/>
      <c r="C11" s="57"/>
      <c r="D11" s="57"/>
      <c r="E11" s="57"/>
      <c r="F11" s="57"/>
      <c r="G11" s="57"/>
      <c r="H11" s="57"/>
      <c r="I11" s="57"/>
      <c r="J11" s="57"/>
      <c r="K11" s="57"/>
      <c r="L11" s="57"/>
      <c r="M11" s="57"/>
      <c r="N11" s="57"/>
      <c r="O11" s="57"/>
      <c r="P11" s="57"/>
      <c r="Q11" s="57"/>
      <c r="R11" s="57"/>
      <c r="S11" s="57"/>
      <c r="T11" s="57"/>
      <c r="U11" s="57"/>
      <c r="V11" s="153"/>
      <c r="W11" s="57"/>
      <c r="X11" s="153"/>
    </row>
    <row r="12" spans="1:24" ht="15" customHeight="1">
      <c r="A12" s="152"/>
      <c r="B12" s="57"/>
      <c r="C12" s="57"/>
      <c r="D12" s="57"/>
      <c r="E12" s="57"/>
      <c r="F12" s="57"/>
      <c r="G12" s="57"/>
      <c r="H12" s="57"/>
      <c r="I12" s="57"/>
      <c r="J12" s="57"/>
      <c r="K12" s="57"/>
      <c r="L12" s="57"/>
      <c r="M12" s="57"/>
      <c r="N12" s="57"/>
      <c r="O12" s="57"/>
      <c r="P12" s="57"/>
      <c r="Q12" s="57"/>
      <c r="R12" s="57"/>
      <c r="S12" s="57"/>
      <c r="T12" s="57"/>
      <c r="U12" s="57"/>
      <c r="V12" s="153"/>
      <c r="W12" s="57"/>
      <c r="X12" s="153"/>
    </row>
    <row r="13" spans="1:24" ht="15" customHeight="1">
      <c r="A13" s="152"/>
      <c r="B13" s="57"/>
      <c r="C13" s="57"/>
      <c r="D13" s="57"/>
      <c r="E13" s="57"/>
      <c r="F13" s="57"/>
      <c r="G13" s="57"/>
      <c r="H13" s="57"/>
      <c r="I13" s="57"/>
      <c r="J13" s="57"/>
      <c r="K13" s="57"/>
      <c r="L13" s="57"/>
      <c r="M13" s="57"/>
      <c r="N13" s="57"/>
      <c r="O13" s="57"/>
      <c r="P13" s="57"/>
      <c r="Q13" s="57"/>
      <c r="R13" s="57"/>
      <c r="S13" s="57"/>
      <c r="T13" s="57"/>
      <c r="U13" s="57"/>
      <c r="V13" s="153"/>
      <c r="W13" s="57"/>
      <c r="X13" s="153"/>
    </row>
    <row r="14" spans="1:24" ht="15" customHeight="1">
      <c r="A14" s="152"/>
      <c r="B14" s="57"/>
      <c r="C14" s="57"/>
      <c r="D14" s="57"/>
      <c r="E14" s="57"/>
      <c r="F14" s="57"/>
      <c r="G14" s="57"/>
      <c r="H14" s="57"/>
      <c r="I14" s="57"/>
      <c r="J14" s="57"/>
      <c r="K14" s="57"/>
      <c r="L14" s="57"/>
      <c r="M14" s="57"/>
      <c r="N14" s="57"/>
      <c r="O14" s="57"/>
      <c r="P14" s="57"/>
      <c r="Q14" s="57"/>
      <c r="R14" s="57"/>
      <c r="S14" s="57"/>
      <c r="T14" s="57"/>
      <c r="U14" s="57"/>
      <c r="V14" s="153"/>
      <c r="W14" s="57"/>
      <c r="X14" s="153"/>
    </row>
    <row r="15" spans="1:24" ht="15" customHeight="1">
      <c r="A15" s="152"/>
      <c r="B15" s="57"/>
      <c r="C15" s="57"/>
      <c r="D15" s="57"/>
      <c r="E15" s="57"/>
      <c r="F15" s="57"/>
      <c r="G15" s="57"/>
      <c r="H15" s="57"/>
      <c r="I15" s="57"/>
      <c r="J15" s="57"/>
      <c r="K15" s="57"/>
      <c r="L15" s="57"/>
      <c r="M15" s="57"/>
      <c r="N15" s="57"/>
      <c r="O15" s="57"/>
      <c r="P15" s="57"/>
      <c r="Q15" s="57"/>
      <c r="R15" s="57"/>
      <c r="S15" s="57"/>
      <c r="T15" s="57"/>
      <c r="U15" s="57"/>
      <c r="V15" s="153"/>
      <c r="W15" s="57"/>
      <c r="X15" s="153"/>
    </row>
    <row r="16" spans="1:24" ht="15" customHeight="1">
      <c r="A16" s="152"/>
      <c r="B16" s="57"/>
      <c r="C16" s="57"/>
      <c r="D16" s="57"/>
      <c r="E16" s="57"/>
      <c r="F16" s="57"/>
      <c r="G16" s="57"/>
      <c r="H16" s="57"/>
      <c r="I16" s="57"/>
      <c r="J16" s="57"/>
      <c r="K16" s="57"/>
      <c r="L16" s="57"/>
      <c r="M16" s="57"/>
      <c r="N16" s="57"/>
      <c r="O16" s="57"/>
      <c r="P16" s="57"/>
      <c r="Q16" s="57"/>
      <c r="R16" s="57"/>
      <c r="S16" s="57"/>
      <c r="T16" s="57"/>
      <c r="U16" s="57"/>
      <c r="V16" s="153"/>
      <c r="W16" s="57"/>
      <c r="X16" s="153"/>
    </row>
    <row r="17" spans="1:25" ht="15" customHeight="1">
      <c r="A17" s="152"/>
      <c r="B17" s="57"/>
      <c r="C17" s="57"/>
      <c r="D17" s="57"/>
      <c r="E17" s="57"/>
      <c r="F17" s="57"/>
      <c r="G17" s="57"/>
      <c r="H17" s="57"/>
      <c r="I17" s="57"/>
      <c r="J17" s="57"/>
      <c r="K17" s="57"/>
      <c r="L17" s="57"/>
      <c r="M17" s="57"/>
      <c r="N17" s="57"/>
      <c r="O17" s="57"/>
      <c r="P17" s="57"/>
      <c r="Q17" s="57"/>
      <c r="R17" s="57"/>
      <c r="S17" s="57"/>
      <c r="T17" s="57"/>
      <c r="U17" s="57"/>
      <c r="V17" s="153"/>
      <c r="W17" s="57"/>
      <c r="X17" s="153"/>
    </row>
    <row r="18" spans="1:25" ht="15" customHeight="1">
      <c r="A18" s="152"/>
      <c r="B18" s="57"/>
      <c r="C18" s="57"/>
      <c r="D18" s="57"/>
      <c r="E18" s="57"/>
      <c r="F18" s="57"/>
      <c r="G18" s="57"/>
      <c r="H18" s="57"/>
      <c r="I18" s="57"/>
      <c r="J18" s="57"/>
      <c r="K18" s="57"/>
      <c r="L18" s="57"/>
      <c r="M18" s="57"/>
      <c r="N18" s="57"/>
      <c r="O18" s="57"/>
      <c r="P18" s="57"/>
      <c r="Q18" s="57"/>
      <c r="R18" s="57"/>
      <c r="S18" s="57"/>
      <c r="T18" s="57"/>
      <c r="U18" s="57"/>
      <c r="V18" s="153"/>
      <c r="W18" s="57"/>
      <c r="X18" s="153"/>
    </row>
    <row r="19" spans="1:25" ht="15" customHeight="1">
      <c r="A19" s="154"/>
      <c r="B19" s="154"/>
      <c r="C19" s="57"/>
      <c r="D19" s="57"/>
      <c r="E19" s="57"/>
      <c r="F19" s="57"/>
      <c r="G19" s="57"/>
      <c r="H19" s="57"/>
      <c r="I19" s="155"/>
      <c r="J19" s="155"/>
      <c r="K19" s="57"/>
      <c r="L19" s="57"/>
      <c r="M19" s="57"/>
      <c r="N19" s="57"/>
      <c r="O19" s="57"/>
      <c r="P19" s="57"/>
      <c r="Q19" s="57"/>
      <c r="R19" s="57"/>
      <c r="S19" s="57"/>
      <c r="T19" s="57"/>
      <c r="U19" s="57"/>
      <c r="V19" s="153"/>
      <c r="W19" s="57"/>
      <c r="X19" s="153"/>
    </row>
    <row r="20" spans="1:25" ht="18" customHeight="1">
      <c r="A20" s="156" t="s">
        <v>154</v>
      </c>
      <c r="B20" s="157"/>
      <c r="C20" s="150"/>
      <c r="D20" s="150"/>
      <c r="E20" s="150"/>
      <c r="F20" s="150"/>
      <c r="G20" s="150"/>
      <c r="H20" s="150"/>
      <c r="I20" s="150"/>
      <c r="J20" s="150"/>
      <c r="K20" s="150"/>
      <c r="L20" s="150"/>
      <c r="M20" s="150"/>
      <c r="N20" s="150"/>
      <c r="O20" s="150"/>
      <c r="P20" s="150"/>
      <c r="Q20" s="150"/>
      <c r="R20" s="150"/>
      <c r="S20" s="150"/>
      <c r="T20" s="150"/>
      <c r="U20" s="150"/>
      <c r="V20" s="151"/>
      <c r="W20" s="158"/>
      <c r="X20" s="151"/>
    </row>
    <row r="21" spans="1:25" ht="18" customHeight="1">
      <c r="A21" s="159" t="s">
        <v>155</v>
      </c>
      <c r="B21" s="159"/>
      <c r="C21" s="56"/>
      <c r="D21" s="57"/>
      <c r="E21" s="57"/>
      <c r="F21" s="57"/>
      <c r="G21" s="57"/>
      <c r="H21" s="57"/>
      <c r="I21" s="57"/>
      <c r="J21" s="57"/>
      <c r="K21" s="57"/>
      <c r="L21" s="57"/>
      <c r="M21" s="57"/>
      <c r="N21" s="57"/>
      <c r="O21" s="57"/>
      <c r="P21" s="57"/>
      <c r="Q21" s="57"/>
      <c r="R21" s="57"/>
      <c r="S21" s="57"/>
      <c r="T21" s="57"/>
      <c r="U21" s="57"/>
      <c r="V21" s="153"/>
      <c r="W21" s="155">
        <v>1</v>
      </c>
      <c r="X21" s="153" t="s">
        <v>156</v>
      </c>
    </row>
    <row r="22" spans="1:25" ht="18" customHeight="1">
      <c r="A22" s="159" t="s">
        <v>157</v>
      </c>
      <c r="B22" s="159"/>
      <c r="C22" s="56"/>
      <c r="D22" s="57"/>
      <c r="E22" s="57"/>
      <c r="F22" s="57"/>
      <c r="G22" s="57"/>
      <c r="H22" s="57"/>
      <c r="I22" s="57"/>
      <c r="J22" s="57"/>
      <c r="K22" s="57"/>
      <c r="L22" s="57"/>
      <c r="M22" s="57"/>
      <c r="N22" s="57"/>
      <c r="O22" s="57"/>
      <c r="P22" s="57"/>
      <c r="Q22" s="57"/>
      <c r="R22" s="57"/>
      <c r="S22" s="57"/>
      <c r="T22" s="57"/>
      <c r="U22" s="57"/>
      <c r="V22" s="153"/>
      <c r="W22" s="155">
        <v>1</v>
      </c>
      <c r="X22" s="153" t="s">
        <v>156</v>
      </c>
    </row>
    <row r="23" spans="1:25" ht="18" customHeight="1">
      <c r="A23" s="159" t="s">
        <v>158</v>
      </c>
      <c r="B23" s="159"/>
      <c r="C23" s="56"/>
      <c r="D23" s="57"/>
      <c r="E23" s="57"/>
      <c r="F23" s="57"/>
      <c r="G23" s="57"/>
      <c r="H23" s="57"/>
      <c r="I23" s="57"/>
      <c r="J23" s="57"/>
      <c r="K23" s="57"/>
      <c r="L23" s="57"/>
      <c r="M23" s="57"/>
      <c r="N23" s="57"/>
      <c r="O23" s="57"/>
      <c r="P23" s="57"/>
      <c r="Q23" s="57"/>
      <c r="R23" s="57"/>
      <c r="S23" s="57"/>
      <c r="T23" s="57"/>
      <c r="U23" s="57"/>
      <c r="V23" s="153"/>
      <c r="W23" s="155">
        <v>1</v>
      </c>
      <c r="X23" s="153" t="s">
        <v>156</v>
      </c>
    </row>
    <row r="24" spans="1:25" ht="18" customHeight="1">
      <c r="A24" s="159" t="s">
        <v>159</v>
      </c>
      <c r="B24" s="159"/>
      <c r="C24" s="56"/>
      <c r="D24" s="57"/>
      <c r="E24" s="57"/>
      <c r="F24" s="57"/>
      <c r="G24" s="57"/>
      <c r="H24" s="57"/>
      <c r="I24" s="57"/>
      <c r="J24" s="57"/>
      <c r="K24" s="57"/>
      <c r="L24" s="57"/>
      <c r="M24" s="57"/>
      <c r="N24" s="57"/>
      <c r="O24" s="57"/>
      <c r="P24" s="57"/>
      <c r="Q24" s="57"/>
      <c r="R24" s="57"/>
      <c r="S24" s="57"/>
      <c r="T24" s="57"/>
      <c r="U24" s="57"/>
      <c r="V24" s="153"/>
      <c r="W24" s="155">
        <v>1</v>
      </c>
      <c r="X24" s="153" t="s">
        <v>156</v>
      </c>
      <c r="Y24" s="56" t="s">
        <v>160</v>
      </c>
    </row>
    <row r="25" spans="1:25" ht="18" customHeight="1">
      <c r="A25" s="154"/>
      <c r="B25" s="154"/>
      <c r="C25" s="57"/>
      <c r="D25" s="57"/>
      <c r="E25" s="226"/>
      <c r="F25" s="226"/>
      <c r="G25" s="56"/>
      <c r="H25" s="57"/>
      <c r="I25" s="160"/>
      <c r="J25" s="226"/>
      <c r="K25" s="226"/>
      <c r="L25" s="57"/>
      <c r="M25" s="57"/>
      <c r="N25" s="155"/>
      <c r="O25" s="57"/>
      <c r="P25" s="57"/>
      <c r="Q25" s="57"/>
      <c r="R25" s="57"/>
      <c r="S25" s="57"/>
      <c r="T25" s="57"/>
      <c r="U25" s="57"/>
      <c r="V25" s="153"/>
      <c r="Y25" s="147"/>
    </row>
    <row r="26" spans="1:25" ht="18" customHeight="1">
      <c r="A26" s="159" t="s">
        <v>161</v>
      </c>
      <c r="B26" s="159" t="s">
        <v>162</v>
      </c>
      <c r="C26" s="57"/>
      <c r="D26" s="57"/>
      <c r="E26" s="57"/>
      <c r="F26" s="57"/>
      <c r="G26" s="57"/>
      <c r="H26" s="57"/>
      <c r="I26" s="57"/>
      <c r="J26" s="57"/>
      <c r="K26" s="57"/>
      <c r="L26" s="57"/>
      <c r="M26" s="57"/>
      <c r="N26" s="57"/>
      <c r="O26" s="57"/>
      <c r="P26" s="57"/>
      <c r="Q26" s="57"/>
      <c r="R26" s="57"/>
      <c r="S26" s="57"/>
      <c r="T26" s="57"/>
      <c r="U26" s="57"/>
      <c r="V26" s="153"/>
      <c r="W26" s="57"/>
      <c r="X26" s="153"/>
    </row>
    <row r="27" spans="1:25" ht="18" customHeight="1">
      <c r="A27" s="154"/>
      <c r="B27" s="154"/>
      <c r="C27" s="57"/>
      <c r="D27" s="57"/>
      <c r="E27" s="227">
        <v>1</v>
      </c>
      <c r="F27" s="227"/>
      <c r="G27" s="57" t="s">
        <v>117</v>
      </c>
      <c r="H27" s="228">
        <v>0.2</v>
      </c>
      <c r="I27" s="229"/>
      <c r="J27" s="57"/>
      <c r="K27" s="57"/>
      <c r="L27" s="57"/>
      <c r="M27" s="57"/>
      <c r="N27" s="155"/>
      <c r="O27" s="57"/>
      <c r="P27" s="57"/>
      <c r="Q27" s="57"/>
      <c r="R27" s="57"/>
      <c r="S27" s="57"/>
      <c r="T27" s="57"/>
      <c r="U27" s="57"/>
      <c r="V27" s="153" t="s">
        <v>118</v>
      </c>
      <c r="W27" s="155">
        <f>ROUND(E27*H27,2)</f>
        <v>0.2</v>
      </c>
      <c r="X27" s="153" t="s">
        <v>163</v>
      </c>
    </row>
    <row r="28" spans="1:25" ht="18" customHeight="1">
      <c r="A28" s="159" t="s">
        <v>164</v>
      </c>
      <c r="B28" s="159" t="s">
        <v>162</v>
      </c>
      <c r="C28" s="57"/>
      <c r="D28" s="57"/>
      <c r="E28" s="57"/>
      <c r="F28" s="57"/>
      <c r="G28" s="57"/>
      <c r="H28" s="57"/>
      <c r="I28" s="57"/>
      <c r="J28" s="57"/>
      <c r="K28" s="57"/>
      <c r="L28" s="57"/>
      <c r="M28" s="57"/>
      <c r="N28" s="57"/>
      <c r="O28" s="57"/>
      <c r="P28" s="57"/>
      <c r="Q28" s="57"/>
      <c r="R28" s="57"/>
      <c r="S28" s="57"/>
      <c r="T28" s="57"/>
      <c r="U28" s="57"/>
      <c r="V28" s="153"/>
      <c r="W28" s="57"/>
      <c r="X28" s="153"/>
    </row>
    <row r="29" spans="1:25" ht="18" customHeight="1">
      <c r="A29" s="161"/>
      <c r="B29" s="154"/>
      <c r="C29" s="57"/>
      <c r="D29" s="57"/>
      <c r="E29" s="227">
        <v>1</v>
      </c>
      <c r="F29" s="227"/>
      <c r="G29" s="57" t="s">
        <v>117</v>
      </c>
      <c r="H29" s="228">
        <v>0.2</v>
      </c>
      <c r="I29" s="229"/>
      <c r="J29" s="57"/>
      <c r="K29" s="57"/>
      <c r="L29" s="57"/>
      <c r="M29" s="57"/>
      <c r="N29" s="155"/>
      <c r="O29" s="57"/>
      <c r="P29" s="57"/>
      <c r="Q29" s="57"/>
      <c r="R29" s="57"/>
      <c r="S29" s="57"/>
      <c r="T29" s="57"/>
      <c r="U29" s="57"/>
      <c r="V29" s="153" t="s">
        <v>118</v>
      </c>
      <c r="W29" s="155">
        <f>ROUND(E29*H29,2)</f>
        <v>0.2</v>
      </c>
      <c r="X29" s="153" t="s">
        <v>163</v>
      </c>
    </row>
    <row r="30" spans="1:25" ht="18" customHeight="1">
      <c r="A30" s="159" t="s">
        <v>165</v>
      </c>
      <c r="B30" s="159"/>
      <c r="C30" s="57"/>
      <c r="D30" s="57"/>
      <c r="E30" s="57"/>
      <c r="F30" s="57"/>
      <c r="G30" s="57"/>
      <c r="H30" s="57" t="s">
        <v>115</v>
      </c>
      <c r="I30" s="227">
        <v>1</v>
      </c>
      <c r="J30" s="227"/>
      <c r="K30" s="227"/>
      <c r="L30" s="57" t="s">
        <v>166</v>
      </c>
      <c r="M30" s="227">
        <v>2</v>
      </c>
      <c r="N30" s="227"/>
      <c r="O30" s="227"/>
      <c r="P30" s="57" t="s">
        <v>116</v>
      </c>
      <c r="Q30" s="57"/>
      <c r="R30" s="57"/>
      <c r="S30" s="57"/>
      <c r="T30" s="57"/>
      <c r="U30" s="57"/>
      <c r="V30" s="153" t="s">
        <v>118</v>
      </c>
      <c r="W30" s="155">
        <v>2</v>
      </c>
      <c r="X30" s="153" t="s">
        <v>167</v>
      </c>
    </row>
    <row r="31" spans="1:25" ht="18" customHeight="1">
      <c r="A31" s="159"/>
      <c r="B31" s="159"/>
      <c r="C31" s="57"/>
      <c r="D31" s="57"/>
      <c r="E31" s="57"/>
      <c r="F31" s="57"/>
      <c r="G31" s="57"/>
      <c r="H31" s="57"/>
      <c r="I31" s="155"/>
      <c r="J31" s="155"/>
      <c r="K31" s="155"/>
      <c r="L31" s="57"/>
      <c r="M31" s="155"/>
      <c r="N31" s="155"/>
      <c r="O31" s="155"/>
      <c r="P31" s="57"/>
      <c r="Q31" s="57"/>
      <c r="R31" s="57"/>
      <c r="S31" s="57"/>
      <c r="T31" s="57"/>
      <c r="U31" s="57"/>
      <c r="V31" s="153"/>
      <c r="W31" s="155"/>
      <c r="X31" s="153"/>
    </row>
    <row r="32" spans="1:25" ht="18" customHeight="1">
      <c r="A32" s="159" t="s">
        <v>168</v>
      </c>
      <c r="B32" s="159"/>
      <c r="C32" s="57"/>
      <c r="D32" s="57"/>
      <c r="E32" s="57"/>
      <c r="F32" s="57"/>
      <c r="G32" s="57"/>
      <c r="H32" s="57" t="s">
        <v>115</v>
      </c>
      <c r="I32" s="227">
        <f>I30</f>
        <v>1</v>
      </c>
      <c r="J32" s="227"/>
      <c r="K32" s="227"/>
      <c r="L32" s="57" t="s">
        <v>166</v>
      </c>
      <c r="M32" s="227">
        <v>0.1</v>
      </c>
      <c r="N32" s="227"/>
      <c r="O32" s="227"/>
      <c r="P32" s="57" t="s">
        <v>116</v>
      </c>
      <c r="Q32" s="57"/>
      <c r="R32" s="57"/>
      <c r="S32" s="57"/>
      <c r="T32" s="57"/>
      <c r="U32" s="57"/>
      <c r="V32" s="153" t="s">
        <v>118</v>
      </c>
      <c r="W32" s="155">
        <f>I32*M32</f>
        <v>0.1</v>
      </c>
      <c r="X32" s="153" t="s">
        <v>169</v>
      </c>
    </row>
    <row r="33" spans="1:25" ht="18" customHeight="1">
      <c r="A33" s="156" t="s">
        <v>170</v>
      </c>
      <c r="B33" s="162"/>
      <c r="C33" s="150"/>
      <c r="D33" s="150"/>
      <c r="E33" s="150"/>
      <c r="F33" s="150"/>
      <c r="G33" s="150"/>
      <c r="H33" s="150"/>
      <c r="I33" s="150"/>
      <c r="J33" s="150"/>
      <c r="K33" s="150"/>
      <c r="L33" s="150"/>
      <c r="M33" s="150"/>
      <c r="N33" s="150"/>
      <c r="O33" s="150"/>
      <c r="P33" s="150"/>
      <c r="Q33" s="150"/>
      <c r="R33" s="150"/>
      <c r="S33" s="150"/>
      <c r="T33" s="150"/>
      <c r="U33" s="150"/>
      <c r="V33" s="151"/>
      <c r="W33" s="150"/>
      <c r="X33" s="151"/>
    </row>
    <row r="34" spans="1:25" ht="18" customHeight="1">
      <c r="A34" s="159" t="s">
        <v>171</v>
      </c>
      <c r="B34" s="159" t="s">
        <v>172</v>
      </c>
      <c r="C34" s="57"/>
      <c r="D34" s="57"/>
      <c r="E34" s="57"/>
      <c r="F34" s="57"/>
      <c r="G34" s="57"/>
      <c r="H34" s="57"/>
      <c r="I34" s="226"/>
      <c r="J34" s="226"/>
      <c r="K34" s="226"/>
      <c r="L34" s="57"/>
      <c r="M34" s="227"/>
      <c r="N34" s="227"/>
      <c r="O34" s="227"/>
      <c r="P34" s="57"/>
      <c r="Q34" s="57"/>
      <c r="R34" s="57"/>
      <c r="S34" s="57"/>
      <c r="T34" s="57"/>
      <c r="U34" s="57"/>
      <c r="V34" s="153"/>
      <c r="W34" s="155"/>
      <c r="X34" s="153"/>
    </row>
    <row r="35" spans="1:25" ht="18" customHeight="1">
      <c r="A35" s="159"/>
      <c r="B35" s="159"/>
      <c r="C35" s="163">
        <v>1</v>
      </c>
      <c r="D35" s="164"/>
      <c r="E35" s="165" t="s">
        <v>173</v>
      </c>
      <c r="F35" s="166" t="s">
        <v>174</v>
      </c>
      <c r="G35" s="164">
        <v>0.05</v>
      </c>
      <c r="H35" s="164"/>
      <c r="I35" s="166" t="s">
        <v>174</v>
      </c>
      <c r="J35" s="167">
        <v>2.35</v>
      </c>
      <c r="K35" s="164"/>
      <c r="L35" s="165" t="s">
        <v>175</v>
      </c>
      <c r="M35" s="166" t="s">
        <v>174</v>
      </c>
      <c r="N35" s="230">
        <v>1.02</v>
      </c>
      <c r="O35" s="230"/>
      <c r="P35" s="168"/>
      <c r="Q35" s="168"/>
      <c r="R35" s="57"/>
      <c r="S35" s="57"/>
      <c r="T35" s="57"/>
      <c r="U35" s="57"/>
      <c r="V35" s="153" t="s">
        <v>118</v>
      </c>
      <c r="W35" s="57">
        <f>ROUND(C35*G35*J35*N35,4)</f>
        <v>0.11990000000000001</v>
      </c>
      <c r="X35" s="153" t="s">
        <v>176</v>
      </c>
    </row>
    <row r="36" spans="1:25" ht="18" customHeight="1">
      <c r="A36" s="159"/>
      <c r="B36" s="159" t="s">
        <v>177</v>
      </c>
      <c r="C36" s="57"/>
      <c r="D36" s="57"/>
      <c r="E36" s="57"/>
      <c r="F36" s="57"/>
      <c r="G36" s="57"/>
      <c r="H36" s="57"/>
      <c r="I36" s="226"/>
      <c r="J36" s="226"/>
      <c r="K36" s="226"/>
      <c r="L36" s="57"/>
      <c r="M36" s="227"/>
      <c r="N36" s="227"/>
      <c r="O36" s="227"/>
      <c r="P36" s="57"/>
      <c r="Q36" s="57"/>
      <c r="R36" s="57"/>
      <c r="S36" s="57"/>
      <c r="T36" s="57"/>
      <c r="U36" s="57"/>
      <c r="V36" s="153"/>
      <c r="W36" s="155"/>
      <c r="X36" s="153"/>
    </row>
    <row r="37" spans="1:25" ht="18" customHeight="1">
      <c r="A37" s="159"/>
      <c r="B37" s="159"/>
      <c r="C37" s="163">
        <v>1</v>
      </c>
      <c r="D37" s="164"/>
      <c r="E37" s="165" t="s">
        <v>173</v>
      </c>
      <c r="F37" s="166" t="s">
        <v>174</v>
      </c>
      <c r="G37" s="164">
        <v>0.05</v>
      </c>
      <c r="H37" s="164"/>
      <c r="I37" s="166" t="s">
        <v>174</v>
      </c>
      <c r="J37" s="167">
        <v>2.35</v>
      </c>
      <c r="K37" s="164"/>
      <c r="L37" s="165" t="s">
        <v>175</v>
      </c>
      <c r="M37" s="166" t="s">
        <v>174</v>
      </c>
      <c r="N37" s="230">
        <v>1.02</v>
      </c>
      <c r="O37" s="230"/>
      <c r="P37" s="168"/>
      <c r="Q37" s="168"/>
      <c r="R37" s="57"/>
      <c r="S37" s="57"/>
      <c r="T37" s="57"/>
      <c r="U37" s="57"/>
      <c r="V37" s="153" t="s">
        <v>118</v>
      </c>
      <c r="W37" s="57">
        <f>ROUND(C37*G37*J37*N37,4)</f>
        <v>0.11990000000000001</v>
      </c>
      <c r="X37" s="153" t="s">
        <v>176</v>
      </c>
    </row>
    <row r="38" spans="1:25" ht="18" customHeight="1">
      <c r="A38" s="159"/>
      <c r="B38" s="159"/>
      <c r="C38" s="163"/>
      <c r="D38" s="164"/>
      <c r="E38" s="165"/>
      <c r="F38" s="166"/>
      <c r="G38" s="164"/>
      <c r="H38" s="164"/>
      <c r="I38" s="166"/>
      <c r="J38" s="167"/>
      <c r="K38" s="164"/>
      <c r="L38" s="165"/>
      <c r="M38" s="166"/>
      <c r="N38" s="169"/>
      <c r="O38" s="169"/>
      <c r="P38" s="168"/>
      <c r="Q38" s="168"/>
      <c r="R38" s="57"/>
      <c r="S38" s="57"/>
      <c r="T38" s="57"/>
      <c r="U38" s="57"/>
      <c r="V38" s="153"/>
      <c r="W38" s="57"/>
      <c r="X38" s="153"/>
    </row>
    <row r="39" spans="1:25" ht="18" customHeight="1">
      <c r="A39" s="159" t="s">
        <v>178</v>
      </c>
      <c r="B39" s="159" t="s">
        <v>179</v>
      </c>
      <c r="C39" s="57"/>
      <c r="D39" s="57"/>
      <c r="E39" s="57"/>
      <c r="F39" s="57"/>
      <c r="G39" s="57" t="s">
        <v>115</v>
      </c>
      <c r="H39" s="226">
        <v>0.3</v>
      </c>
      <c r="I39" s="226"/>
      <c r="J39" s="226" t="s">
        <v>180</v>
      </c>
      <c r="K39" s="226"/>
      <c r="L39" s="57" t="s">
        <v>181</v>
      </c>
      <c r="M39" s="227">
        <v>200</v>
      </c>
      <c r="N39" s="227"/>
      <c r="O39" s="227"/>
      <c r="P39" s="226" t="s">
        <v>182</v>
      </c>
      <c r="Q39" s="226"/>
      <c r="R39" s="57" t="s">
        <v>116</v>
      </c>
      <c r="S39" s="57"/>
      <c r="T39" s="57"/>
      <c r="U39" s="57"/>
      <c r="V39" s="153" t="s">
        <v>118</v>
      </c>
      <c r="W39" s="57">
        <f>ROUND(H39/M39,5)</f>
        <v>1.5E-3</v>
      </c>
      <c r="X39" s="153" t="s">
        <v>183</v>
      </c>
    </row>
    <row r="40" spans="1:25" ht="18" customHeight="1">
      <c r="A40" s="159"/>
      <c r="B40" s="159"/>
      <c r="C40" s="57"/>
      <c r="D40" s="57"/>
      <c r="E40" s="57"/>
      <c r="F40" s="57"/>
      <c r="G40" s="57"/>
      <c r="H40" s="57"/>
      <c r="I40" s="57"/>
      <c r="J40" s="57"/>
      <c r="K40" s="57"/>
      <c r="L40" s="57"/>
      <c r="M40" s="155"/>
      <c r="N40" s="155"/>
      <c r="O40" s="155"/>
      <c r="P40" s="57"/>
      <c r="Q40" s="57"/>
      <c r="R40" s="57"/>
      <c r="S40" s="57"/>
      <c r="T40" s="57"/>
      <c r="U40" s="57"/>
      <c r="V40" s="153"/>
      <c r="W40" s="57"/>
      <c r="X40" s="153"/>
    </row>
    <row r="41" spans="1:25" ht="18" customHeight="1">
      <c r="A41" s="159"/>
      <c r="B41" s="159" t="s">
        <v>184</v>
      </c>
      <c r="C41" s="57"/>
      <c r="D41" s="57"/>
      <c r="E41" s="57"/>
      <c r="F41" s="57"/>
      <c r="G41" s="57" t="s">
        <v>115</v>
      </c>
      <c r="H41" s="226">
        <v>0.75</v>
      </c>
      <c r="I41" s="226"/>
      <c r="J41" s="226" t="s">
        <v>180</v>
      </c>
      <c r="K41" s="226"/>
      <c r="L41" s="57" t="s">
        <v>181</v>
      </c>
      <c r="M41" s="227">
        <v>200</v>
      </c>
      <c r="N41" s="227"/>
      <c r="O41" s="227"/>
      <c r="P41" s="226" t="s">
        <v>182</v>
      </c>
      <c r="Q41" s="226"/>
      <c r="R41" s="57" t="s">
        <v>116</v>
      </c>
      <c r="S41" s="57"/>
      <c r="T41" s="57"/>
      <c r="U41" s="57"/>
      <c r="V41" s="153" t="s">
        <v>118</v>
      </c>
      <c r="W41" s="57">
        <f>ROUND(H41/M41,5)</f>
        <v>3.7499999999999999E-3</v>
      </c>
      <c r="X41" s="153" t="s">
        <v>183</v>
      </c>
    </row>
    <row r="42" spans="1:25" ht="18" customHeight="1">
      <c r="A42" s="159"/>
      <c r="B42" s="159"/>
      <c r="C42" s="57"/>
      <c r="D42" s="57"/>
      <c r="E42" s="57"/>
      <c r="F42" s="57"/>
      <c r="G42" s="57"/>
      <c r="H42" s="57"/>
      <c r="I42" s="57"/>
      <c r="J42" s="57"/>
      <c r="K42" s="57"/>
      <c r="L42" s="57"/>
      <c r="M42" s="57"/>
      <c r="N42" s="57"/>
      <c r="O42" s="57"/>
      <c r="P42" s="57"/>
      <c r="Q42" s="57"/>
      <c r="R42" s="57"/>
      <c r="S42" s="57"/>
      <c r="T42" s="57"/>
      <c r="U42" s="57"/>
      <c r="V42" s="153"/>
      <c r="W42" s="57"/>
      <c r="X42" s="153"/>
    </row>
    <row r="43" spans="1:25" ht="18" customHeight="1">
      <c r="A43" s="159" t="s">
        <v>185</v>
      </c>
      <c r="B43" s="159" t="s">
        <v>186</v>
      </c>
      <c r="C43" s="57"/>
      <c r="D43" s="57"/>
      <c r="E43" s="57"/>
      <c r="F43" s="57"/>
      <c r="G43" s="57"/>
      <c r="H43" s="57"/>
      <c r="I43" s="155"/>
      <c r="J43" s="57"/>
      <c r="K43" s="57"/>
      <c r="L43" s="57"/>
      <c r="M43" s="155"/>
      <c r="N43" s="155"/>
      <c r="O43" s="155"/>
      <c r="P43" s="57"/>
      <c r="Q43" s="57"/>
      <c r="R43" s="57"/>
      <c r="S43" s="57"/>
      <c r="T43" s="57"/>
      <c r="U43" s="57"/>
      <c r="V43" s="153"/>
      <c r="W43" s="155"/>
      <c r="X43" s="153"/>
      <c r="Y43" s="170"/>
    </row>
    <row r="44" spans="1:25" ht="18" customHeight="1">
      <c r="A44" s="171"/>
      <c r="B44" s="171"/>
      <c r="C44" s="172"/>
      <c r="D44" s="172">
        <v>1</v>
      </c>
      <c r="E44" s="173"/>
      <c r="F44" s="174" t="s">
        <v>173</v>
      </c>
      <c r="G44" s="175" t="s">
        <v>174</v>
      </c>
      <c r="H44" s="176">
        <v>0.4</v>
      </c>
      <c r="I44" s="173"/>
      <c r="J44" s="175" t="s">
        <v>174</v>
      </c>
      <c r="K44" s="231">
        <v>1.04</v>
      </c>
      <c r="L44" s="231"/>
      <c r="M44" s="174"/>
      <c r="N44" s="177"/>
      <c r="O44" s="178"/>
      <c r="P44" s="178"/>
      <c r="Q44" s="178"/>
      <c r="R44" s="178"/>
      <c r="S44" s="178"/>
      <c r="T44" s="178"/>
      <c r="U44" s="178"/>
      <c r="V44" s="179" t="s">
        <v>118</v>
      </c>
      <c r="W44" s="178">
        <f>ROUND(D44*H44*K44,4)</f>
        <v>0.41599999999999998</v>
      </c>
      <c r="X44" s="179" t="s">
        <v>163</v>
      </c>
    </row>
  </sheetData>
  <mergeCells count="29">
    <mergeCell ref="K44:L44"/>
    <mergeCell ref="N37:O37"/>
    <mergeCell ref="H39:I39"/>
    <mergeCell ref="J39:K39"/>
    <mergeCell ref="M39:O39"/>
    <mergeCell ref="P39:Q39"/>
    <mergeCell ref="H41:I41"/>
    <mergeCell ref="J41:K41"/>
    <mergeCell ref="M41:O41"/>
    <mergeCell ref="P41:Q41"/>
    <mergeCell ref="I36:K36"/>
    <mergeCell ref="M36:O36"/>
    <mergeCell ref="E27:F27"/>
    <mergeCell ref="H27:I27"/>
    <mergeCell ref="E29:F29"/>
    <mergeCell ref="H29:I29"/>
    <mergeCell ref="I30:K30"/>
    <mergeCell ref="M30:O30"/>
    <mergeCell ref="I32:K32"/>
    <mergeCell ref="M32:O32"/>
    <mergeCell ref="I34:K34"/>
    <mergeCell ref="M34:O34"/>
    <mergeCell ref="N35:O35"/>
    <mergeCell ref="A1:X1"/>
    <mergeCell ref="B2:V2"/>
    <mergeCell ref="W2:X2"/>
    <mergeCell ref="W3:X3"/>
    <mergeCell ref="E25:F25"/>
    <mergeCell ref="J25:K25"/>
  </mergeCells>
  <phoneticPr fontId="3" type="noConversion"/>
  <pageMargins left="0.70078740157480313" right="0.70078740157480313" top="0.75196850393700787" bottom="0.75196850393700787" header="0.29921259842519687" footer="0.29921259842519687"/>
  <pageSetup paperSize="9" scale="98" orientation="portrait" r:id="rId1"/>
  <colBreaks count="1" manualBreakCount="1">
    <brk id="24" max="1048575" man="1"/>
  </colBreaks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>
    <tabColor rgb="FFFF0000"/>
  </sheetPr>
  <dimension ref="A1:X37"/>
  <sheetViews>
    <sheetView view="pageBreakPreview" zoomScaleNormal="130" zoomScaleSheetLayoutView="100" workbookViewId="0">
      <selection activeCell="P23" sqref="P23"/>
    </sheetView>
  </sheetViews>
  <sheetFormatPr defaultColWidth="8.33203125" defaultRowHeight="22.15" customHeight="1"/>
  <cols>
    <col min="1" max="2" width="4.5546875" style="5" customWidth="1"/>
    <col min="3" max="4" width="6.5546875" style="5" customWidth="1"/>
    <col min="5" max="9" width="4.5546875" style="5" customWidth="1"/>
    <col min="10" max="10" width="6.5546875" style="5" customWidth="1"/>
    <col min="11" max="13" width="4.5546875" style="5" customWidth="1"/>
    <col min="14" max="14" width="2.6640625" style="5" customWidth="1"/>
    <col min="15" max="20" width="8.5546875" style="5" customWidth="1"/>
    <col min="21" max="16384" width="8.33203125" style="5"/>
  </cols>
  <sheetData>
    <row r="1" spans="1:24" ht="22.15" customHeight="1">
      <c r="A1" s="9"/>
      <c r="B1" s="8"/>
      <c r="C1" s="8"/>
      <c r="D1" s="8"/>
      <c r="E1" s="8"/>
      <c r="F1" s="8"/>
      <c r="G1" s="8"/>
      <c r="H1" s="8"/>
      <c r="I1" s="8"/>
      <c r="J1" s="8"/>
      <c r="K1" s="8"/>
      <c r="L1" s="8"/>
      <c r="M1" s="8"/>
      <c r="N1" s="8"/>
      <c r="O1" s="8"/>
      <c r="P1" s="8"/>
      <c r="Q1" s="8"/>
      <c r="R1" s="8"/>
      <c r="S1" s="8"/>
      <c r="T1" s="7"/>
      <c r="U1" s="39"/>
    </row>
    <row r="2" spans="1:24" ht="22.15" customHeight="1">
      <c r="A2" s="102">
        <v>1</v>
      </c>
      <c r="B2" s="103" t="s">
        <v>123</v>
      </c>
      <c r="C2" s="17"/>
      <c r="D2" s="17"/>
      <c r="E2" s="5" t="str">
        <f>"( "&amp;G9*1000&amp;" x "&amp;G17*1000&amp;" x "&amp;B14*1000&amp;" )"</f>
        <v>( 400 x 600 x 600 )</v>
      </c>
      <c r="G2" s="104"/>
      <c r="I2" s="104"/>
      <c r="T2" s="4"/>
    </row>
    <row r="3" spans="1:24" ht="22.15" customHeight="1">
      <c r="A3" s="3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1"/>
      <c r="U3" s="17"/>
      <c r="V3" s="17"/>
      <c r="W3" s="17"/>
      <c r="X3" s="17"/>
    </row>
    <row r="4" spans="1:24" ht="22.15" customHeight="1">
      <c r="A4" s="99"/>
      <c r="B4" s="105"/>
      <c r="C4" s="105"/>
      <c r="D4" s="105"/>
      <c r="E4" s="105"/>
      <c r="F4" s="105"/>
      <c r="G4" s="105"/>
      <c r="H4" s="105"/>
      <c r="I4" s="105"/>
      <c r="J4" s="105"/>
      <c r="K4" s="105"/>
      <c r="L4" s="105"/>
      <c r="M4" s="105"/>
      <c r="N4" s="9"/>
      <c r="O4" s="20" t="s">
        <v>36</v>
      </c>
      <c r="P4" s="20"/>
      <c r="Q4" s="20"/>
      <c r="R4" s="20"/>
      <c r="S4" s="20"/>
      <c r="T4" s="19"/>
      <c r="U4" s="17"/>
      <c r="V4" s="17"/>
      <c r="W4" s="17"/>
      <c r="X4" s="17"/>
    </row>
    <row r="5" spans="1:24" ht="22.15" customHeight="1">
      <c r="A5" s="99"/>
      <c r="B5" s="105"/>
      <c r="C5" s="105"/>
      <c r="D5" s="105"/>
      <c r="E5" s="105"/>
      <c r="F5" s="105"/>
      <c r="G5" s="105"/>
      <c r="H5" s="105"/>
      <c r="I5" s="105"/>
      <c r="J5" s="105"/>
      <c r="K5" s="105"/>
      <c r="L5" s="105"/>
      <c r="M5" s="105"/>
      <c r="N5" s="6"/>
      <c r="O5" s="17" t="str">
        <f>CONCATENATE(B14," / ",6," x "," { "," ( ",2," x ",G8," + ",G19," ) "," x ",G8," + "," ( ",2," x ",G19," + ",G8," ) "," x ",G19," }")</f>
        <v>0.6 / 6 x  {  ( 2 x 1.1 + 0.8 )  x 1.1 +  ( 2 x 0.8 + 1.1 )  x 0.8 }</v>
      </c>
      <c r="P5" s="17"/>
      <c r="Q5" s="17"/>
      <c r="R5" s="17"/>
      <c r="S5" s="17"/>
      <c r="T5" s="13"/>
      <c r="U5" s="17"/>
      <c r="V5" s="17"/>
      <c r="W5" s="17"/>
      <c r="X5" s="17"/>
    </row>
    <row r="6" spans="1:24" s="17" customFormat="1" ht="22.15" customHeight="1">
      <c r="A6" s="94"/>
      <c r="B6" s="95"/>
      <c r="C6" s="95"/>
      <c r="D6" s="95"/>
      <c r="E6" s="95"/>
      <c r="F6" s="95"/>
      <c r="G6" s="95"/>
      <c r="H6" s="95"/>
      <c r="I6" s="95"/>
      <c r="J6" s="95"/>
      <c r="K6" s="95"/>
      <c r="L6" s="95"/>
      <c r="M6" s="95"/>
      <c r="N6" s="48"/>
      <c r="O6" s="49">
        <f>ROUND((dj(O5)),3)</f>
        <v>0.54600000000000004</v>
      </c>
      <c r="P6" s="49"/>
      <c r="Q6" s="49"/>
      <c r="R6" s="49"/>
      <c r="S6" s="49"/>
      <c r="T6" s="50"/>
    </row>
    <row r="7" spans="1:24" s="17" customFormat="1" ht="22.15" customHeight="1">
      <c r="A7" s="94"/>
      <c r="B7" s="95"/>
      <c r="C7" s="95"/>
      <c r="D7" s="95"/>
      <c r="E7" s="95"/>
      <c r="F7" s="95"/>
      <c r="G7" s="95"/>
      <c r="H7" s="95"/>
      <c r="I7" s="95"/>
      <c r="J7" s="95"/>
      <c r="K7" s="95"/>
      <c r="L7" s="95"/>
      <c r="M7" s="95"/>
      <c r="N7" s="48"/>
      <c r="T7" s="13"/>
    </row>
    <row r="8" spans="1:24" s="17" customFormat="1" ht="22.15" customHeight="1">
      <c r="A8" s="94"/>
      <c r="B8" s="95"/>
      <c r="C8" s="109" t="s">
        <v>130</v>
      </c>
      <c r="D8" s="95"/>
      <c r="E8" s="95"/>
      <c r="F8" s="95"/>
      <c r="G8" s="106">
        <v>1.1000000000000001</v>
      </c>
      <c r="H8" s="110" t="s">
        <v>129</v>
      </c>
      <c r="I8" s="95"/>
      <c r="J8" s="95"/>
      <c r="K8" s="96"/>
      <c r="L8" s="95"/>
      <c r="M8" s="95"/>
      <c r="N8" s="48"/>
      <c r="O8" s="17" t="s">
        <v>124</v>
      </c>
      <c r="T8" s="13"/>
    </row>
    <row r="9" spans="1:24" s="17" customFormat="1" ht="22.15" customHeight="1">
      <c r="A9" s="94"/>
      <c r="B9" s="95"/>
      <c r="C9" s="95"/>
      <c r="D9" s="95"/>
      <c r="E9" s="95"/>
      <c r="F9" s="94" t="s">
        <v>131</v>
      </c>
      <c r="G9" s="106">
        <v>0.4</v>
      </c>
      <c r="H9" s="111" t="s">
        <v>133</v>
      </c>
      <c r="I9" s="95"/>
      <c r="J9" s="95"/>
      <c r="K9" s="95"/>
      <c r="L9" s="95"/>
      <c r="M9" s="95"/>
      <c r="N9" s="48"/>
      <c r="O9" s="53" t="str">
        <f>CONCATENATE(dj(O6),"-",dj(O13))</f>
        <v>0.546-0.152</v>
      </c>
      <c r="T9" s="13"/>
    </row>
    <row r="10" spans="1:24" s="17" customFormat="1" ht="22.15" customHeight="1">
      <c r="A10" s="94"/>
      <c r="B10" s="95"/>
      <c r="C10" s="95"/>
      <c r="D10" s="95"/>
      <c r="E10" s="95"/>
      <c r="F10" s="95"/>
      <c r="G10" s="95"/>
      <c r="H10" s="95"/>
      <c r="I10" s="95"/>
      <c r="J10" s="95"/>
      <c r="K10" s="95"/>
      <c r="L10" s="95"/>
      <c r="M10" s="95"/>
      <c r="N10" s="48"/>
      <c r="O10" s="49">
        <f>ROUND((dj(O9)),3)</f>
        <v>0.39400000000000002</v>
      </c>
      <c r="Q10" s="12"/>
      <c r="R10" s="12"/>
      <c r="S10" s="12"/>
      <c r="T10" s="11"/>
    </row>
    <row r="11" spans="1:24" s="17" customFormat="1" ht="22.15" customHeight="1">
      <c r="A11" s="94"/>
      <c r="B11" s="112"/>
      <c r="C11" s="216"/>
      <c r="D11" s="213"/>
      <c r="E11" s="236" t="s">
        <v>134</v>
      </c>
      <c r="F11" s="100"/>
      <c r="G11" s="100"/>
      <c r="H11" s="93"/>
      <c r="I11" s="233" t="s">
        <v>132</v>
      </c>
      <c r="J11" s="213"/>
      <c r="K11" s="215"/>
      <c r="L11" s="93"/>
      <c r="M11" s="95"/>
      <c r="N11" s="48"/>
      <c r="T11" s="13"/>
    </row>
    <row r="12" spans="1:24" s="17" customFormat="1" ht="22.15" customHeight="1">
      <c r="A12" s="94"/>
      <c r="B12" s="113"/>
      <c r="C12" s="216"/>
      <c r="D12" s="213"/>
      <c r="E12" s="236"/>
      <c r="F12" s="106"/>
      <c r="G12" s="106"/>
      <c r="H12" s="95"/>
      <c r="I12" s="234"/>
      <c r="J12" s="213"/>
      <c r="K12" s="215"/>
      <c r="L12" s="95"/>
      <c r="M12" s="95"/>
      <c r="N12" s="48"/>
      <c r="O12" s="17" t="s">
        <v>125</v>
      </c>
      <c r="T12" s="13"/>
    </row>
    <row r="13" spans="1:24" s="17" customFormat="1" ht="22.15" customHeight="1">
      <c r="A13" s="94"/>
      <c r="B13" s="113"/>
      <c r="C13" s="216"/>
      <c r="D13" s="213"/>
      <c r="E13" s="236"/>
      <c r="F13" s="106"/>
      <c r="G13" s="106"/>
      <c r="H13" s="95"/>
      <c r="I13" s="234"/>
      <c r="J13" s="213"/>
      <c r="K13" s="215"/>
      <c r="L13" s="95"/>
      <c r="M13" s="95"/>
      <c r="N13" s="48"/>
      <c r="O13" s="49">
        <f>O21</f>
        <v>0.152</v>
      </c>
      <c r="T13" s="13"/>
    </row>
    <row r="14" spans="1:24" s="17" customFormat="1" ht="22.15" customHeight="1">
      <c r="A14" s="94"/>
      <c r="B14" s="106">
        <v>0.6</v>
      </c>
      <c r="C14" s="216"/>
      <c r="D14" s="213"/>
      <c r="E14" s="236"/>
      <c r="F14" s="106"/>
      <c r="G14" s="106"/>
      <c r="H14" s="95"/>
      <c r="I14" s="234"/>
      <c r="J14" s="213"/>
      <c r="K14" s="215"/>
      <c r="L14" s="95"/>
      <c r="M14" s="95"/>
      <c r="N14" s="48"/>
      <c r="T14" s="13"/>
    </row>
    <row r="15" spans="1:24" s="17" customFormat="1" ht="22.15" customHeight="1">
      <c r="A15" s="94"/>
      <c r="B15" s="95"/>
      <c r="C15" s="216"/>
      <c r="D15" s="213"/>
      <c r="E15" s="236"/>
      <c r="F15" s="106"/>
      <c r="G15" s="106"/>
      <c r="H15" s="95"/>
      <c r="I15" s="234"/>
      <c r="J15" s="213"/>
      <c r="K15" s="215"/>
      <c r="L15" s="95"/>
      <c r="M15" s="95"/>
      <c r="N15" s="48"/>
      <c r="O15" s="17" t="s">
        <v>126</v>
      </c>
      <c r="P15" s="12"/>
      <c r="Q15" s="12"/>
      <c r="R15" s="12"/>
      <c r="S15" s="12"/>
      <c r="T15" s="11"/>
    </row>
    <row r="16" spans="1:24" s="17" customFormat="1" ht="22.15" customHeight="1">
      <c r="A16" s="94"/>
      <c r="B16" s="95"/>
      <c r="C16" s="216"/>
      <c r="D16" s="213"/>
      <c r="E16" s="236"/>
      <c r="F16" s="106"/>
      <c r="G16" s="106"/>
      <c r="H16" s="95"/>
      <c r="I16" s="234"/>
      <c r="J16" s="213"/>
      <c r="K16" s="215"/>
      <c r="L16" s="95"/>
      <c r="M16" s="95"/>
      <c r="N16" s="48"/>
      <c r="O16" s="103" t="str">
        <f>CONCATENATE("{ ","( ",G17," + ",G9," ) "," x ",B14," } "," / ",2," x ",4)</f>
        <v>{ ( 0.6 + 0.4 )  x 0.6 }  / 2 x 4</v>
      </c>
      <c r="T16" s="13"/>
    </row>
    <row r="17" spans="1:20" s="17" customFormat="1" ht="22.15" customHeight="1">
      <c r="A17" s="94"/>
      <c r="B17" s="97"/>
      <c r="C17" s="216"/>
      <c r="D17" s="214"/>
      <c r="E17" s="237"/>
      <c r="F17" s="101"/>
      <c r="G17" s="101">
        <v>0.6</v>
      </c>
      <c r="H17" s="15"/>
      <c r="I17" s="235"/>
      <c r="J17" s="214"/>
      <c r="K17" s="215"/>
      <c r="L17" s="95"/>
      <c r="M17" s="95"/>
      <c r="N17" s="48"/>
      <c r="O17" s="49">
        <f>ROUND((dj(O16)),3)</f>
        <v>1.2</v>
      </c>
      <c r="T17" s="13"/>
    </row>
    <row r="18" spans="1:20" s="17" customFormat="1" ht="22.15" customHeight="1">
      <c r="A18" s="94"/>
      <c r="B18" s="95"/>
      <c r="C18" s="95"/>
      <c r="D18" s="95"/>
      <c r="E18" s="95"/>
      <c r="F18" s="95"/>
      <c r="G18" s="95"/>
      <c r="H18" s="95"/>
      <c r="I18" s="95"/>
      <c r="J18" s="95"/>
      <c r="K18" s="95"/>
      <c r="L18" s="95"/>
      <c r="M18" s="95"/>
      <c r="N18" s="48"/>
      <c r="P18" s="12"/>
      <c r="Q18" s="12"/>
      <c r="R18" s="12"/>
      <c r="S18" s="12"/>
      <c r="T18" s="11"/>
    </row>
    <row r="19" spans="1:20" s="17" customFormat="1" ht="22.15" customHeight="1">
      <c r="A19" s="94"/>
      <c r="B19" s="95"/>
      <c r="C19" s="95"/>
      <c r="D19" s="109" t="s">
        <v>130</v>
      </c>
      <c r="E19" s="95"/>
      <c r="F19" s="95"/>
      <c r="G19" s="107">
        <v>0.8</v>
      </c>
      <c r="H19" s="110" t="s">
        <v>135</v>
      </c>
      <c r="I19" s="95"/>
      <c r="J19" s="96"/>
      <c r="K19" s="95"/>
      <c r="L19" s="95"/>
      <c r="M19" s="95"/>
      <c r="N19" s="48"/>
      <c r="O19" s="17" t="s">
        <v>127</v>
      </c>
      <c r="P19" s="12"/>
      <c r="Q19" s="12"/>
      <c r="R19" s="12"/>
      <c r="S19" s="12"/>
      <c r="T19" s="11"/>
    </row>
    <row r="20" spans="1:20" s="17" customFormat="1" ht="22.15" customHeight="1">
      <c r="A20" s="94"/>
      <c r="B20" s="95"/>
      <c r="C20" s="95"/>
      <c r="D20" s="95"/>
      <c r="E20" s="95"/>
      <c r="F20" s="95"/>
      <c r="G20" s="95"/>
      <c r="H20" s="95"/>
      <c r="I20" s="95"/>
      <c r="J20" s="95"/>
      <c r="K20" s="95"/>
      <c r="L20" s="95"/>
      <c r="M20" s="95"/>
      <c r="N20" s="48"/>
      <c r="O20" s="17" t="str">
        <f>CONCATENATE(B14," / ",6," x "," { "," ( ",2," x ",G9," + ",G17," ) "," x ",G9," + "," ( ",2," x ",G17," + ",G9," ) "," * ",G17," }")</f>
        <v>0.6 / 6 x  {  ( 2 x 0.4 + 0.6 )  x 0.4 +  ( 2 x 0.6 + 0.4 )  * 0.6 }</v>
      </c>
      <c r="T20" s="13"/>
    </row>
    <row r="21" spans="1:20" s="17" customFormat="1" ht="22.15" customHeight="1">
      <c r="A21" s="94"/>
      <c r="B21" s="95"/>
      <c r="C21" s="95"/>
      <c r="D21" s="95"/>
      <c r="E21" s="95"/>
      <c r="F21" s="95"/>
      <c r="G21" s="95"/>
      <c r="H21" s="95"/>
      <c r="I21" s="95"/>
      <c r="J21" s="95"/>
      <c r="K21" s="95"/>
      <c r="L21" s="95"/>
      <c r="M21" s="95"/>
      <c r="N21" s="48"/>
      <c r="O21" s="49">
        <f>ROUND((dj(O20)),3)</f>
        <v>0.152</v>
      </c>
      <c r="T21" s="13"/>
    </row>
    <row r="22" spans="1:20" s="17" customFormat="1" ht="22.15" customHeight="1">
      <c r="A22" s="94"/>
      <c r="B22" s="95"/>
      <c r="C22" s="95"/>
      <c r="D22" s="95"/>
      <c r="E22" s="95"/>
      <c r="F22" s="95"/>
      <c r="G22" s="95"/>
      <c r="H22" s="95"/>
      <c r="I22" s="95"/>
      <c r="J22" s="95"/>
      <c r="K22" s="95"/>
      <c r="L22" s="95"/>
      <c r="M22" s="95"/>
      <c r="N22" s="48"/>
      <c r="P22" s="53"/>
      <c r="T22" s="13"/>
    </row>
    <row r="23" spans="1:20" s="17" customFormat="1" ht="22.15" customHeight="1">
      <c r="A23" s="98"/>
      <c r="B23" s="97"/>
      <c r="C23" s="97"/>
      <c r="D23" s="97"/>
      <c r="E23" s="97"/>
      <c r="F23" s="97"/>
      <c r="G23" s="97"/>
      <c r="H23" s="97"/>
      <c r="I23" s="97"/>
      <c r="J23" s="97"/>
      <c r="K23" s="97"/>
      <c r="L23" s="97"/>
      <c r="M23" s="97"/>
      <c r="N23" s="54"/>
      <c r="O23" s="15" t="s">
        <v>37</v>
      </c>
      <c r="P23" s="15"/>
      <c r="Q23" s="15"/>
      <c r="R23" s="15"/>
      <c r="S23" s="15"/>
      <c r="T23" s="14"/>
    </row>
    <row r="24" spans="1:20" ht="22.15" customHeight="1">
      <c r="A24" s="40"/>
      <c r="B24" s="10"/>
      <c r="C24" s="10"/>
      <c r="D24" s="10"/>
      <c r="E24" s="10"/>
      <c r="F24" s="10"/>
      <c r="G24" s="10"/>
      <c r="H24" s="10"/>
      <c r="I24" s="10"/>
      <c r="J24" s="42"/>
      <c r="K24" s="42"/>
      <c r="L24" s="42"/>
      <c r="M24" s="10"/>
      <c r="N24" s="10"/>
      <c r="O24" s="10"/>
      <c r="P24" s="10"/>
      <c r="Q24" s="41"/>
    </row>
    <row r="25" spans="1:20" ht="22.15" customHeight="1">
      <c r="A25" s="40"/>
      <c r="B25" s="10"/>
      <c r="C25" s="10"/>
      <c r="D25" s="10"/>
      <c r="E25" s="10"/>
      <c r="F25" s="10"/>
      <c r="G25" s="10"/>
      <c r="H25" s="10"/>
      <c r="I25" s="10"/>
      <c r="J25" s="42"/>
      <c r="K25" s="42"/>
      <c r="L25" s="42"/>
      <c r="M25" s="10"/>
      <c r="N25" s="10"/>
      <c r="O25" s="10"/>
      <c r="P25" s="10"/>
      <c r="Q25" s="41"/>
    </row>
    <row r="26" spans="1:20" ht="22.15" customHeight="1">
      <c r="A26" s="40"/>
      <c r="B26" s="10"/>
      <c r="C26" s="10"/>
      <c r="D26" s="10"/>
      <c r="E26" s="10"/>
      <c r="F26" s="10"/>
      <c r="G26" s="10"/>
      <c r="H26" s="10"/>
      <c r="I26" s="10"/>
      <c r="J26" s="10"/>
      <c r="K26" s="10"/>
      <c r="L26" s="10"/>
      <c r="M26" s="10"/>
      <c r="N26" s="10"/>
      <c r="O26" s="10"/>
      <c r="P26" s="10"/>
      <c r="Q26" s="41"/>
    </row>
    <row r="27" spans="1:20" ht="22.15" customHeight="1">
      <c r="A27" s="40"/>
      <c r="B27" s="10"/>
      <c r="C27" s="10"/>
      <c r="D27" s="10"/>
      <c r="E27" s="10"/>
      <c r="F27" s="10"/>
      <c r="G27" s="10"/>
      <c r="H27" s="10"/>
      <c r="I27" s="10"/>
      <c r="J27" s="10"/>
      <c r="K27" s="10"/>
      <c r="L27" s="10"/>
      <c r="M27" s="10"/>
      <c r="N27" s="10"/>
      <c r="O27" s="10"/>
      <c r="P27" s="10"/>
      <c r="Q27" s="41"/>
    </row>
    <row r="28" spans="1:20" ht="22.15" customHeight="1">
      <c r="A28" s="40"/>
      <c r="B28" s="10"/>
      <c r="C28" s="10"/>
      <c r="D28" s="10"/>
      <c r="E28" s="10"/>
      <c r="F28" s="10"/>
      <c r="G28" s="10"/>
      <c r="H28" s="10"/>
      <c r="I28" s="10"/>
      <c r="J28" s="10"/>
      <c r="K28" s="10"/>
      <c r="L28" s="10"/>
      <c r="M28" s="10"/>
      <c r="N28" s="10"/>
      <c r="O28" s="10"/>
      <c r="P28" s="10"/>
      <c r="Q28" s="41"/>
    </row>
    <row r="29" spans="1:20" ht="22.15" customHeight="1">
      <c r="A29" s="40"/>
      <c r="B29" s="10"/>
      <c r="C29" s="10"/>
      <c r="D29" s="10"/>
      <c r="E29" s="10"/>
      <c r="F29" s="10"/>
      <c r="G29" s="10"/>
      <c r="H29" s="10"/>
      <c r="I29" s="10"/>
      <c r="J29" s="10"/>
      <c r="K29" s="10"/>
      <c r="L29" s="10"/>
      <c r="M29" s="10"/>
      <c r="N29" s="10"/>
      <c r="O29" s="10"/>
      <c r="P29" s="10"/>
      <c r="Q29" s="41"/>
    </row>
    <row r="30" spans="1:20" ht="22.15" customHeight="1">
      <c r="A30" s="40"/>
      <c r="B30" s="10"/>
      <c r="C30" s="10"/>
      <c r="D30" s="10"/>
      <c r="E30" s="10"/>
      <c r="F30" s="10"/>
      <c r="G30" s="10"/>
      <c r="H30" s="10"/>
      <c r="I30" s="10"/>
      <c r="J30" s="10"/>
      <c r="K30" s="10"/>
      <c r="L30" s="10"/>
      <c r="M30" s="10"/>
      <c r="N30" s="10"/>
      <c r="O30" s="10"/>
      <c r="P30" s="10"/>
      <c r="Q30" s="41"/>
    </row>
    <row r="31" spans="1:20" ht="22.15" customHeight="1">
      <c r="A31" s="40"/>
      <c r="B31" s="10"/>
      <c r="C31" s="10"/>
      <c r="D31" s="10"/>
      <c r="E31" s="10"/>
      <c r="F31" s="10"/>
      <c r="G31" s="10"/>
      <c r="H31" s="10"/>
      <c r="I31" s="10"/>
      <c r="J31" s="10"/>
      <c r="K31" s="10"/>
      <c r="L31" s="10"/>
      <c r="M31" s="10"/>
      <c r="N31" s="10"/>
      <c r="O31" s="10"/>
      <c r="P31" s="10"/>
      <c r="Q31" s="41"/>
    </row>
    <row r="32" spans="1:20" ht="22.15" customHeight="1">
      <c r="A32" s="40"/>
      <c r="B32" s="10"/>
      <c r="C32" s="10"/>
      <c r="D32" s="10"/>
      <c r="E32" s="10"/>
      <c r="F32" s="10"/>
      <c r="G32" s="10"/>
      <c r="H32" s="232"/>
      <c r="I32" s="10"/>
      <c r="J32" s="10"/>
      <c r="K32" s="10"/>
      <c r="L32" s="10"/>
      <c r="M32" s="10"/>
      <c r="N32" s="232"/>
      <c r="O32" s="43"/>
      <c r="P32" s="10"/>
      <c r="Q32" s="44"/>
    </row>
    <row r="33" spans="1:17" ht="22.15" customHeight="1">
      <c r="A33" s="40"/>
      <c r="B33" s="45"/>
      <c r="C33" s="45"/>
      <c r="D33" s="45"/>
      <c r="E33" s="10"/>
      <c r="F33" s="10"/>
      <c r="G33" s="10"/>
      <c r="H33" s="232"/>
      <c r="I33" s="10"/>
      <c r="J33" s="45"/>
      <c r="K33" s="45"/>
      <c r="L33" s="45"/>
      <c r="M33" s="10"/>
      <c r="N33" s="232"/>
      <c r="O33" s="10"/>
      <c r="P33" s="10"/>
      <c r="Q33" s="41"/>
    </row>
    <row r="34" spans="1:17" ht="22.15" customHeight="1">
      <c r="A34" s="40"/>
      <c r="B34" s="10"/>
      <c r="C34" s="10"/>
      <c r="D34" s="10"/>
      <c r="E34" s="10"/>
      <c r="F34" s="10"/>
      <c r="G34" s="10"/>
      <c r="H34" s="10"/>
      <c r="I34" s="10"/>
      <c r="J34" s="10"/>
      <c r="K34" s="10"/>
      <c r="L34" s="10"/>
      <c r="M34" s="10"/>
      <c r="N34" s="10"/>
      <c r="O34" s="10"/>
      <c r="P34" s="10"/>
      <c r="Q34" s="41"/>
    </row>
    <row r="35" spans="1:17" ht="22.15" customHeight="1">
      <c r="A35" s="40"/>
      <c r="B35" s="10"/>
      <c r="C35" s="10"/>
      <c r="D35" s="10"/>
      <c r="E35" s="10"/>
      <c r="F35" s="10"/>
      <c r="G35" s="10"/>
      <c r="H35" s="10"/>
      <c r="I35" s="10"/>
      <c r="J35" s="10"/>
      <c r="K35" s="10"/>
      <c r="L35" s="10"/>
      <c r="M35" s="10"/>
      <c r="N35" s="10"/>
      <c r="O35" s="10"/>
      <c r="P35" s="10"/>
      <c r="Q35" s="41"/>
    </row>
    <row r="36" spans="1:17" ht="22.15" customHeight="1">
      <c r="A36" s="40"/>
      <c r="B36" s="10"/>
      <c r="C36" s="10"/>
      <c r="D36" s="10"/>
      <c r="E36" s="10"/>
      <c r="F36" s="10"/>
      <c r="G36" s="10"/>
      <c r="H36" s="10"/>
      <c r="I36" s="10"/>
      <c r="J36" s="10"/>
      <c r="K36" s="10"/>
      <c r="L36" s="10"/>
      <c r="M36" s="10"/>
      <c r="N36" s="10"/>
      <c r="O36" s="10"/>
      <c r="P36" s="10"/>
      <c r="Q36" s="41"/>
    </row>
    <row r="37" spans="1:17" ht="22.15" customHeight="1">
      <c r="A37" s="40"/>
      <c r="B37" s="10"/>
      <c r="C37" s="10"/>
      <c r="D37" s="10"/>
      <c r="E37" s="10"/>
      <c r="F37" s="10"/>
      <c r="G37" s="10"/>
      <c r="H37" s="10"/>
      <c r="I37" s="10"/>
      <c r="J37" s="10"/>
      <c r="K37" s="10"/>
      <c r="L37" s="10"/>
      <c r="M37" s="10"/>
      <c r="N37" s="10"/>
      <c r="O37" s="10"/>
      <c r="P37" s="10"/>
      <c r="Q37" s="41"/>
    </row>
  </sheetData>
  <mergeCells count="8">
    <mergeCell ref="N32:N33"/>
    <mergeCell ref="H32:H33"/>
    <mergeCell ref="I11:I17"/>
    <mergeCell ref="E11:E17"/>
    <mergeCell ref="C11:C17"/>
    <mergeCell ref="K11:K17"/>
    <mergeCell ref="D11:D17"/>
    <mergeCell ref="J11:J17"/>
  </mergeCells>
  <phoneticPr fontId="3" type="noConversion"/>
  <pageMargins left="0.59055118110236227" right="0.19685039370078741" top="0.78740157480314965" bottom="0.78740157480314965" header="0.51181102362204722" footer="0.51181102362204722"/>
  <pageSetup paperSize="9" scale="98" orientation="landscape" r:id="rId1"/>
  <headerFooter alignWithMargins="0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>
    <tabColor indexed="52"/>
  </sheetPr>
  <dimension ref="A1:F13"/>
  <sheetViews>
    <sheetView showGridLines="0" showZeros="0" view="pageBreakPreview" zoomScale="115" zoomScaleNormal="130" zoomScaleSheetLayoutView="115" workbookViewId="0">
      <selection activeCell="B16" sqref="B16"/>
    </sheetView>
  </sheetViews>
  <sheetFormatPr defaultColWidth="8.88671875" defaultRowHeight="20.100000000000001" customHeight="1"/>
  <cols>
    <col min="1" max="1" width="8.88671875" style="80"/>
    <col min="2" max="2" width="13.5546875" style="80" customWidth="1"/>
    <col min="3" max="3" width="15.6640625" style="80" customWidth="1"/>
    <col min="4" max="4" width="8.44140625" style="80" customWidth="1"/>
    <col min="5" max="5" width="11.21875" style="80" customWidth="1"/>
    <col min="6" max="11" width="15.6640625" style="80" customWidth="1"/>
    <col min="12" max="16384" width="8.88671875" style="80"/>
  </cols>
  <sheetData>
    <row r="1" spans="1:6" ht="46.5" customHeight="1">
      <c r="B1" s="238" t="s">
        <v>87</v>
      </c>
      <c r="C1" s="238"/>
      <c r="D1" s="238"/>
      <c r="E1" s="238"/>
      <c r="F1" s="238"/>
    </row>
    <row r="2" spans="1:6" ht="30" customHeight="1">
      <c r="A2" s="80" t="s">
        <v>89</v>
      </c>
    </row>
    <row r="3" spans="1:6" ht="30" customHeight="1">
      <c r="A3" s="81" t="s">
        <v>90</v>
      </c>
      <c r="B3" s="81" t="s">
        <v>91</v>
      </c>
      <c r="C3" s="81" t="s">
        <v>92</v>
      </c>
      <c r="D3" s="81" t="s">
        <v>93</v>
      </c>
      <c r="E3" s="81" t="s">
        <v>94</v>
      </c>
      <c r="F3" s="81" t="s">
        <v>95</v>
      </c>
    </row>
    <row r="4" spans="1:6" ht="30" customHeight="1">
      <c r="A4" s="81">
        <v>1</v>
      </c>
      <c r="B4" s="82" t="s">
        <v>96</v>
      </c>
      <c r="C4" s="82" t="s">
        <v>88</v>
      </c>
      <c r="D4" s="82"/>
      <c r="E4" s="82">
        <f>기초철거!V10</f>
        <v>0.111</v>
      </c>
      <c r="F4" s="82">
        <f>E4*D4</f>
        <v>0</v>
      </c>
    </row>
    <row r="5" spans="1:6" ht="30" customHeight="1">
      <c r="A5" s="239" t="s">
        <v>97</v>
      </c>
      <c r="B5" s="240"/>
      <c r="C5" s="83" t="s">
        <v>98</v>
      </c>
      <c r="D5" s="84"/>
      <c r="E5" s="84"/>
      <c r="F5" s="85">
        <f>F4*2.3</f>
        <v>0</v>
      </c>
    </row>
    <row r="6" spans="1:6" ht="30" customHeight="1">
      <c r="A6" s="86"/>
    </row>
    <row r="7" spans="1:6" ht="30" customHeight="1"/>
    <row r="8" spans="1:6" ht="30" customHeight="1"/>
    <row r="9" spans="1:6" ht="30" customHeight="1"/>
    <row r="10" spans="1:6" ht="30" customHeight="1"/>
    <row r="11" spans="1:6" ht="30" customHeight="1"/>
    <row r="12" spans="1:6" ht="30" customHeight="1"/>
    <row r="13" spans="1:6" ht="30" customHeight="1"/>
  </sheetData>
  <mergeCells count="2">
    <mergeCell ref="B1:F1"/>
    <mergeCell ref="A5:B5"/>
  </mergeCells>
  <phoneticPr fontId="3" type="noConversion"/>
  <printOptions horizontalCentered="1"/>
  <pageMargins left="0.70866141732283472" right="0" top="1.0236220472440944" bottom="0.35433070866141736" header="0.59055118110236227" footer="0.23622047244094491"/>
  <pageSetup paperSize="9" orientation="landscape" r:id="rId1"/>
  <headerFooter alignWithMargins="0">
    <oddFooter xml:space="preserve">&amp;C&amp;"Arial,보통" 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/>
  <dimension ref="A1:AL23"/>
  <sheetViews>
    <sheetView showGridLines="0" showZeros="0" view="pageBreakPreview" zoomScaleNormal="130" zoomScaleSheetLayoutView="100" workbookViewId="0">
      <selection activeCell="Y16" sqref="Y16"/>
    </sheetView>
  </sheetViews>
  <sheetFormatPr defaultColWidth="8.33203125" defaultRowHeight="22.15" customHeight="1"/>
  <cols>
    <col min="1" max="20" width="2.6640625" style="5" customWidth="1"/>
    <col min="21" max="21" width="4.6640625" style="5" customWidth="1"/>
    <col min="22" max="27" width="8.6640625" style="5" customWidth="1"/>
    <col min="28" max="31" width="8.33203125" style="5"/>
    <col min="32" max="38" width="3.6640625" style="5" customWidth="1"/>
    <col min="39" max="16384" width="8.33203125" style="5"/>
  </cols>
  <sheetData>
    <row r="1" spans="1:38" s="17" customFormat="1" ht="22.15" customHeight="1">
      <c r="A1" s="21"/>
      <c r="B1" s="20"/>
      <c r="C1" s="20"/>
      <c r="D1" s="20"/>
      <c r="E1" s="20"/>
      <c r="F1" s="20"/>
      <c r="G1" s="20"/>
      <c r="H1" s="20"/>
      <c r="I1" s="20"/>
      <c r="J1" s="20"/>
      <c r="K1" s="20"/>
      <c r="L1" s="20"/>
      <c r="M1" s="20"/>
      <c r="N1" s="20"/>
      <c r="O1" s="20"/>
      <c r="P1" s="20"/>
      <c r="Q1" s="20"/>
      <c r="R1" s="20"/>
      <c r="S1" s="20"/>
      <c r="T1" s="20"/>
      <c r="U1" s="20"/>
      <c r="V1" s="20"/>
      <c r="W1" s="20"/>
      <c r="X1" s="20"/>
      <c r="Y1" s="20"/>
      <c r="Z1" s="20"/>
      <c r="AA1" s="19"/>
      <c r="AB1" s="51" t="s">
        <v>55</v>
      </c>
    </row>
    <row r="2" spans="1:38" s="17" customFormat="1" ht="22.15" customHeight="1">
      <c r="A2" s="18"/>
      <c r="B2" s="17" t="s">
        <v>86</v>
      </c>
      <c r="AA2" s="13"/>
      <c r="AB2" s="17" t="s">
        <v>56</v>
      </c>
    </row>
    <row r="3" spans="1:38" s="17" customFormat="1" ht="22.15" customHeight="1">
      <c r="A3" s="16"/>
      <c r="B3" s="15"/>
      <c r="C3" s="15"/>
      <c r="D3" s="15"/>
      <c r="E3" s="15"/>
      <c r="F3" s="15"/>
      <c r="G3" s="15"/>
      <c r="H3" s="15"/>
      <c r="I3" s="15"/>
      <c r="J3" s="15"/>
      <c r="K3" s="15"/>
      <c r="L3" s="15"/>
      <c r="M3" s="15"/>
      <c r="N3" s="15"/>
      <c r="O3" s="15"/>
      <c r="P3" s="15"/>
      <c r="Q3" s="15"/>
      <c r="R3" s="15"/>
      <c r="S3" s="15"/>
      <c r="T3" s="15"/>
      <c r="U3" s="15"/>
      <c r="V3" s="15"/>
      <c r="W3" s="15"/>
      <c r="X3" s="15"/>
      <c r="Y3" s="15"/>
      <c r="Z3" s="15"/>
      <c r="AA3" s="14"/>
      <c r="AB3" s="51" t="s">
        <v>57</v>
      </c>
      <c r="AF3" s="60" t="s">
        <v>58</v>
      </c>
      <c r="AG3" s="60"/>
      <c r="AH3" s="60"/>
      <c r="AI3" s="60"/>
      <c r="AJ3" s="60"/>
      <c r="AK3" s="60"/>
      <c r="AL3" s="60"/>
    </row>
    <row r="4" spans="1:38" s="17" customFormat="1" ht="22.15" customHeight="1">
      <c r="A4" s="21"/>
      <c r="B4" s="20"/>
      <c r="C4" s="20"/>
      <c r="D4" s="20"/>
      <c r="E4" s="20"/>
      <c r="F4" s="20"/>
      <c r="G4" s="20"/>
      <c r="H4" s="20"/>
      <c r="I4" s="20"/>
      <c r="J4" s="20"/>
      <c r="K4" s="20"/>
      <c r="L4" s="20"/>
      <c r="M4" s="20"/>
      <c r="N4" s="20"/>
      <c r="O4" s="20"/>
      <c r="P4" s="20"/>
      <c r="Q4" s="20"/>
      <c r="R4" s="20"/>
      <c r="S4" s="20"/>
      <c r="T4" s="19"/>
      <c r="U4" s="46"/>
      <c r="V4" s="243" t="s">
        <v>59</v>
      </c>
      <c r="W4" s="243"/>
      <c r="X4" s="243"/>
      <c r="Y4" s="243"/>
      <c r="Z4" s="243"/>
      <c r="AA4" s="244"/>
      <c r="AB4" s="47" t="s">
        <v>60</v>
      </c>
      <c r="AC4" s="63">
        <f>AK6</f>
        <v>0.3</v>
      </c>
      <c r="AD4" s="47" t="s">
        <v>61</v>
      </c>
      <c r="AF4" s="60" t="s">
        <v>62</v>
      </c>
      <c r="AG4" s="60"/>
      <c r="AH4" s="64">
        <v>0.5</v>
      </c>
      <c r="AI4" s="65"/>
      <c r="AJ4" s="60"/>
      <c r="AK4" s="60"/>
      <c r="AL4" s="60"/>
    </row>
    <row r="5" spans="1:38" s="17" customFormat="1" ht="22.15" customHeight="1">
      <c r="A5" s="18"/>
      <c r="T5" s="13"/>
      <c r="U5" s="48"/>
      <c r="V5" s="245" t="str">
        <f>CONCATENATE(AC4," / ",6," x "," { "," ( ",2," x ",AC5," + ",AC6," ) "," x ",AC7," + "," ( ",2," x ",AC6," + ",AC5," ) "," x ",AC8," }")</f>
        <v>0.3 / 6 x  {  ( 2 x 1.18 + 0.91 )  x 1.18 +  ( 2 x 0.91 + 1.18 )  x 0.91 }</v>
      </c>
      <c r="W5" s="245"/>
      <c r="X5" s="245"/>
      <c r="Y5" s="245"/>
      <c r="Z5" s="245"/>
      <c r="AA5" s="246"/>
      <c r="AB5" s="47" t="s">
        <v>63</v>
      </c>
      <c r="AC5" s="47">
        <f>SUM(H7:M7)</f>
        <v>1.1799999999999997</v>
      </c>
      <c r="AD5" s="47" t="s">
        <v>64</v>
      </c>
      <c r="AF5" s="60" t="s">
        <v>65</v>
      </c>
      <c r="AG5" s="60"/>
      <c r="AH5" s="68">
        <v>1.2</v>
      </c>
      <c r="AI5" s="69"/>
      <c r="AJ5" s="60"/>
      <c r="AK5" s="60"/>
      <c r="AL5" s="60"/>
    </row>
    <row r="6" spans="1:38" s="17" customFormat="1" ht="22.15" customHeight="1">
      <c r="A6" s="18"/>
      <c r="T6" s="13"/>
      <c r="U6" s="48"/>
      <c r="V6" s="70">
        <f>ROUND((dj(V5)),3)</f>
        <v>0.32900000000000001</v>
      </c>
      <c r="W6" s="71"/>
      <c r="X6" s="71"/>
      <c r="Y6" s="71"/>
      <c r="Z6" s="71"/>
      <c r="AA6" s="72"/>
      <c r="AB6" s="47" t="s">
        <v>66</v>
      </c>
      <c r="AC6" s="47">
        <f>I13+J12+L13</f>
        <v>0.90999999999999992</v>
      </c>
      <c r="AD6" s="47" t="s">
        <v>67</v>
      </c>
      <c r="AF6" s="60" t="s">
        <v>68</v>
      </c>
      <c r="AG6" s="60"/>
      <c r="AH6" s="68">
        <v>1</v>
      </c>
      <c r="AI6" s="73"/>
      <c r="AJ6" s="60" t="s">
        <v>69</v>
      </c>
      <c r="AK6" s="68">
        <v>0.3</v>
      </c>
      <c r="AL6" s="73"/>
    </row>
    <row r="7" spans="1:38" s="17" customFormat="1" ht="22.15" customHeight="1">
      <c r="A7" s="18"/>
      <c r="B7" s="60"/>
      <c r="C7" s="60"/>
      <c r="D7" s="60"/>
      <c r="E7" s="60"/>
      <c r="F7" s="60"/>
      <c r="G7" s="60"/>
      <c r="H7" s="69">
        <f>G13+I13+J12+L13+M13-J7</f>
        <v>0.58999999999999986</v>
      </c>
      <c r="I7" s="69"/>
      <c r="J7" s="69" t="str">
        <f>FIXED(AH4,3)</f>
        <v>0.500</v>
      </c>
      <c r="K7" s="69"/>
      <c r="L7" s="69">
        <f>G13+I13+J12+L13+M13-J7</f>
        <v>0.58999999999999986</v>
      </c>
      <c r="M7" s="69"/>
      <c r="N7" s="60"/>
      <c r="O7" s="74"/>
      <c r="P7" s="60"/>
      <c r="Q7" s="60"/>
      <c r="R7" s="60"/>
      <c r="T7" s="13"/>
      <c r="U7" s="48"/>
      <c r="V7" s="61"/>
      <c r="W7" s="61"/>
      <c r="X7" s="61"/>
      <c r="Y7" s="61"/>
      <c r="Z7" s="61"/>
      <c r="AA7" s="62"/>
      <c r="AB7" s="47" t="s">
        <v>70</v>
      </c>
      <c r="AC7" s="47">
        <f>AC5</f>
        <v>1.1799999999999997</v>
      </c>
      <c r="AD7" s="47" t="s">
        <v>71</v>
      </c>
      <c r="AF7" s="60" t="s">
        <v>72</v>
      </c>
      <c r="AG7" s="60"/>
      <c r="AH7" s="75">
        <v>0.1</v>
      </c>
      <c r="AI7" s="76"/>
      <c r="AJ7" s="60"/>
      <c r="AK7" s="60"/>
      <c r="AL7" s="60"/>
    </row>
    <row r="8" spans="1:38" s="17" customFormat="1" ht="22.15" customHeight="1">
      <c r="A8" s="18"/>
      <c r="B8" s="60"/>
      <c r="C8" s="60"/>
      <c r="D8" s="60"/>
      <c r="E8" s="60"/>
      <c r="F8" s="60"/>
      <c r="G8" s="60"/>
      <c r="H8" s="60"/>
      <c r="I8" s="60"/>
      <c r="J8" s="60"/>
      <c r="K8" s="60"/>
      <c r="L8" s="60"/>
      <c r="M8" s="60"/>
      <c r="N8" s="60"/>
      <c r="O8" s="60"/>
      <c r="P8" s="60"/>
      <c r="Q8" s="60"/>
      <c r="R8" s="60"/>
      <c r="T8" s="13"/>
      <c r="U8" s="48"/>
      <c r="V8" s="243" t="s">
        <v>73</v>
      </c>
      <c r="W8" s="243"/>
      <c r="X8" s="243"/>
      <c r="Y8" s="243"/>
      <c r="Z8" s="243"/>
      <c r="AA8" s="244"/>
      <c r="AB8" s="47" t="s">
        <v>74</v>
      </c>
      <c r="AC8" s="47">
        <f>AC6</f>
        <v>0.90999999999999992</v>
      </c>
      <c r="AD8" s="47" t="s">
        <v>75</v>
      </c>
      <c r="AF8" s="60"/>
      <c r="AG8" s="60"/>
      <c r="AH8" s="60"/>
      <c r="AI8" s="60"/>
      <c r="AJ8" s="60"/>
      <c r="AK8" s="60"/>
      <c r="AL8" s="60"/>
    </row>
    <row r="9" spans="1:38" s="17" customFormat="1" ht="22.15" customHeight="1">
      <c r="A9" s="18"/>
      <c r="B9" s="60"/>
      <c r="C9" s="60"/>
      <c r="D9" s="60"/>
      <c r="E9" s="60"/>
      <c r="F9" s="60"/>
      <c r="G9" s="60"/>
      <c r="H9" s="60"/>
      <c r="I9" s="60"/>
      <c r="J9" s="60"/>
      <c r="K9" s="60"/>
      <c r="L9" s="60"/>
      <c r="M9" s="60"/>
      <c r="N9" s="60"/>
      <c r="O9" s="60"/>
      <c r="P9" s="60"/>
      <c r="Q9" s="60"/>
      <c r="R9" s="60"/>
      <c r="T9" s="13"/>
      <c r="U9" s="48"/>
      <c r="V9" s="245" t="str">
        <f>CONCATENATE(AC10," / ",6," x "," { "," ( ",2," x ",AC11," + ",AC12," ) "," x ",AC13," + "," ( ",2," x ",AC12," + ",AC11," ) "," * ",AC14," }")</f>
        <v>0.3 / 6 x  {  ( 2 x 0.500 + 0.71 )  x 0.500 +  ( 2 x 0.71 + 0.500 )  * 0.71 }</v>
      </c>
      <c r="W9" s="245"/>
      <c r="X9" s="245"/>
      <c r="Y9" s="245"/>
      <c r="Z9" s="245"/>
      <c r="AA9" s="246"/>
      <c r="AB9" s="51" t="s">
        <v>51</v>
      </c>
      <c r="AC9" s="52"/>
      <c r="AD9" s="52"/>
    </row>
    <row r="10" spans="1:38" s="17" customFormat="1" ht="22.15" customHeight="1">
      <c r="A10" s="18"/>
      <c r="B10" s="60"/>
      <c r="C10" s="60"/>
      <c r="D10" s="60"/>
      <c r="E10" s="60"/>
      <c r="F10" s="60"/>
      <c r="G10" s="60"/>
      <c r="H10" s="60"/>
      <c r="I10" s="60"/>
      <c r="J10" s="69">
        <f>ROUND((J17-J7)/2/Q13*O10*2+J7,3)</f>
        <v>0.56299999999999994</v>
      </c>
      <c r="K10" s="69"/>
      <c r="L10" s="60"/>
      <c r="M10" s="60"/>
      <c r="N10" s="60"/>
      <c r="O10" s="77">
        <v>0.09</v>
      </c>
      <c r="P10" s="77"/>
      <c r="Q10" s="60"/>
      <c r="R10" s="60"/>
      <c r="T10" s="13"/>
      <c r="U10" s="48"/>
      <c r="V10" s="70">
        <f>ROUND((dj(V9)),3)</f>
        <v>0.111</v>
      </c>
      <c r="W10" s="66" t="s">
        <v>76</v>
      </c>
      <c r="X10" s="247" t="s">
        <v>77</v>
      </c>
      <c r="Y10" s="247"/>
      <c r="Z10" s="78">
        <f>V10*2</f>
        <v>0.222</v>
      </c>
      <c r="AA10" s="67"/>
      <c r="AB10" s="47" t="s">
        <v>47</v>
      </c>
      <c r="AC10" s="63">
        <f>AC4</f>
        <v>0.3</v>
      </c>
      <c r="AD10" s="47" t="s">
        <v>78</v>
      </c>
    </row>
    <row r="11" spans="1:38" s="17" customFormat="1" ht="22.15" customHeight="1">
      <c r="A11" s="18"/>
      <c r="B11" s="60"/>
      <c r="C11" s="60"/>
      <c r="D11" s="60"/>
      <c r="E11" s="69" t="str">
        <f>FIXED(AK6,3)</f>
        <v>0.300</v>
      </c>
      <c r="F11" s="69"/>
      <c r="G11" s="60"/>
      <c r="H11" s="60"/>
      <c r="I11" s="60"/>
      <c r="J11" s="60"/>
      <c r="K11" s="60"/>
      <c r="L11" s="60"/>
      <c r="M11" s="60"/>
      <c r="N11" s="60"/>
      <c r="O11" s="69">
        <f>E11-O10</f>
        <v>0.21</v>
      </c>
      <c r="P11" s="69"/>
      <c r="Q11" s="60"/>
      <c r="R11" s="60"/>
      <c r="T11" s="13"/>
      <c r="U11" s="48"/>
      <c r="V11" s="61"/>
      <c r="W11" s="61"/>
      <c r="X11" s="61"/>
      <c r="Y11" s="61"/>
      <c r="Z11" s="61"/>
      <c r="AA11" s="62"/>
      <c r="AB11" s="47" t="s">
        <v>79</v>
      </c>
      <c r="AC11" s="47" t="str">
        <f>J7</f>
        <v>0.500</v>
      </c>
      <c r="AD11" s="47" t="s">
        <v>80</v>
      </c>
    </row>
    <row r="12" spans="1:38" s="17" customFormat="1" ht="22.15" customHeight="1">
      <c r="A12" s="18"/>
      <c r="B12" s="60"/>
      <c r="C12" s="60"/>
      <c r="D12" s="60"/>
      <c r="E12" s="60"/>
      <c r="F12" s="60"/>
      <c r="G12" s="60"/>
      <c r="H12" s="60"/>
      <c r="I12" s="60"/>
      <c r="J12" s="69">
        <f>ROUND((J17-J7)/2/Q13*E11*2+J7,3)</f>
        <v>0.71</v>
      </c>
      <c r="K12" s="69"/>
      <c r="L12" s="60"/>
      <c r="M12" s="60"/>
      <c r="N12" s="60"/>
      <c r="O12" s="60"/>
      <c r="P12" s="60"/>
      <c r="Q12" s="60"/>
      <c r="R12" s="60"/>
      <c r="T12" s="13"/>
      <c r="U12" s="48"/>
      <c r="V12" s="61" t="s">
        <v>81</v>
      </c>
      <c r="W12" s="61"/>
      <c r="X12" s="61"/>
      <c r="Y12" s="61"/>
      <c r="Z12" s="61"/>
      <c r="AA12" s="62"/>
      <c r="AB12" s="47" t="s">
        <v>48</v>
      </c>
      <c r="AC12" s="47">
        <f>J12</f>
        <v>0.71</v>
      </c>
      <c r="AD12" s="47" t="s">
        <v>82</v>
      </c>
    </row>
    <row r="13" spans="1:38" s="17" customFormat="1" ht="22.15" customHeight="1">
      <c r="A13" s="18"/>
      <c r="B13" s="60"/>
      <c r="C13" s="60"/>
      <c r="D13" s="60"/>
      <c r="E13" s="60"/>
      <c r="F13" s="60"/>
      <c r="G13" s="69">
        <f>E11*0.3</f>
        <v>0.09</v>
      </c>
      <c r="H13" s="69"/>
      <c r="I13" s="74" t="str">
        <f>FIXED(AH7,3)</f>
        <v>0.100</v>
      </c>
      <c r="J13" s="69"/>
      <c r="K13" s="60"/>
      <c r="L13" s="69" t="str">
        <f>FIXED(AH7,3)</f>
        <v>0.100</v>
      </c>
      <c r="M13" s="69">
        <f>E11*0.3</f>
        <v>0.09</v>
      </c>
      <c r="N13" s="69"/>
      <c r="O13" s="60"/>
      <c r="P13" s="60"/>
      <c r="Q13" s="69" t="str">
        <f>FIXED(AH6,3)</f>
        <v>1.000</v>
      </c>
      <c r="R13" s="69"/>
      <c r="T13" s="13"/>
      <c r="U13" s="48"/>
      <c r="V13" s="70">
        <f>ROUND((dj(V10)),3)</f>
        <v>0.111</v>
      </c>
      <c r="W13" s="61"/>
      <c r="X13" s="61"/>
      <c r="Y13" s="61"/>
      <c r="Z13" s="61"/>
      <c r="AA13" s="62"/>
      <c r="AB13" s="47" t="s">
        <v>49</v>
      </c>
      <c r="AC13" s="47" t="str">
        <f>AC11</f>
        <v>0.500</v>
      </c>
      <c r="AD13" s="47" t="s">
        <v>83</v>
      </c>
    </row>
    <row r="14" spans="1:38" s="17" customFormat="1" ht="22.15" customHeight="1">
      <c r="A14" s="18"/>
      <c r="B14" s="60"/>
      <c r="C14" s="60"/>
      <c r="D14" s="60"/>
      <c r="E14" s="60"/>
      <c r="F14" s="60"/>
      <c r="G14" s="60"/>
      <c r="H14" s="60"/>
      <c r="I14" s="60"/>
      <c r="J14" s="60"/>
      <c r="K14" s="60"/>
      <c r="L14" s="60"/>
      <c r="M14" s="60"/>
      <c r="N14" s="60"/>
      <c r="O14" s="60"/>
      <c r="P14" s="60"/>
      <c r="Q14" s="60"/>
      <c r="R14" s="60"/>
      <c r="T14" s="13"/>
      <c r="U14" s="48"/>
      <c r="V14" s="61"/>
      <c r="W14" s="66"/>
      <c r="X14" s="66"/>
      <c r="Y14" s="66"/>
      <c r="Z14" s="66"/>
      <c r="AA14" s="67"/>
      <c r="AB14" s="47" t="s">
        <v>50</v>
      </c>
      <c r="AC14" s="47">
        <f>AC12</f>
        <v>0.71</v>
      </c>
      <c r="AD14" s="47" t="s">
        <v>84</v>
      </c>
    </row>
    <row r="15" spans="1:38" s="17" customFormat="1" ht="22.15" customHeight="1">
      <c r="A15" s="18"/>
      <c r="B15" s="60"/>
      <c r="C15" s="60"/>
      <c r="D15" s="60"/>
      <c r="E15" s="60"/>
      <c r="F15" s="60"/>
      <c r="G15" s="60"/>
      <c r="H15" s="60"/>
      <c r="I15" s="60"/>
      <c r="J15" s="60"/>
      <c r="K15" s="60"/>
      <c r="L15" s="60"/>
      <c r="M15" s="60"/>
      <c r="N15" s="60"/>
      <c r="O15" s="60"/>
      <c r="P15" s="60"/>
      <c r="Q15" s="60"/>
      <c r="R15" s="60"/>
      <c r="T15" s="13"/>
      <c r="U15" s="48"/>
      <c r="V15" s="61" t="s">
        <v>85</v>
      </c>
      <c r="W15" s="61"/>
      <c r="X15" s="61"/>
      <c r="Y15" s="61"/>
      <c r="Z15" s="61"/>
      <c r="AA15" s="62"/>
    </row>
    <row r="16" spans="1:38" s="17" customFormat="1" ht="22.15" customHeight="1">
      <c r="A16" s="18"/>
      <c r="B16" s="60"/>
      <c r="C16" s="60"/>
      <c r="D16" s="60"/>
      <c r="E16" s="60"/>
      <c r="F16" s="60"/>
      <c r="G16" s="60"/>
      <c r="H16" s="60"/>
      <c r="I16" s="60"/>
      <c r="J16" s="60"/>
      <c r="K16" s="60"/>
      <c r="L16" s="60"/>
      <c r="M16" s="60"/>
      <c r="N16" s="69"/>
      <c r="O16" s="60"/>
      <c r="P16" s="60"/>
      <c r="Q16" s="60"/>
      <c r="R16" s="60"/>
      <c r="T16" s="13"/>
      <c r="U16" s="48"/>
      <c r="V16" s="79" t="str">
        <f>CONCATENATE(dj(V6),"-",dj(V10))</f>
        <v>0.329-0.111</v>
      </c>
      <c r="W16" s="61"/>
      <c r="X16" s="61"/>
      <c r="Y16" s="61"/>
      <c r="Z16" s="61"/>
      <c r="AA16" s="62"/>
    </row>
    <row r="17" spans="1:27" s="17" customFormat="1" ht="22.15" customHeight="1">
      <c r="A17" s="18"/>
      <c r="B17" s="60"/>
      <c r="C17" s="60"/>
      <c r="D17" s="60"/>
      <c r="E17" s="60"/>
      <c r="F17" s="60"/>
      <c r="G17" s="60"/>
      <c r="H17" s="60"/>
      <c r="I17" s="60"/>
      <c r="J17" s="69" t="str">
        <f>FIXED(AH5,3)</f>
        <v>1.200</v>
      </c>
      <c r="K17" s="69"/>
      <c r="L17" s="60"/>
      <c r="M17" s="60"/>
      <c r="N17" s="60"/>
      <c r="O17" s="60"/>
      <c r="P17" s="60"/>
      <c r="Q17" s="60"/>
      <c r="R17" s="60"/>
      <c r="T17" s="13"/>
      <c r="U17" s="48"/>
      <c r="V17" s="70">
        <f>ROUND((dj(V16)),3)</f>
        <v>0.218</v>
      </c>
      <c r="W17" s="66"/>
      <c r="X17" s="66"/>
      <c r="Y17" s="66"/>
      <c r="Z17" s="66"/>
      <c r="AA17" s="67"/>
    </row>
    <row r="18" spans="1:27" s="17" customFormat="1" ht="22.15" customHeight="1">
      <c r="A18" s="18"/>
      <c r="B18" s="5"/>
      <c r="C18" s="5"/>
      <c r="D18" s="5"/>
      <c r="E18" s="5"/>
      <c r="F18" s="5"/>
      <c r="G18" s="5"/>
      <c r="H18" s="5"/>
      <c r="I18" s="5"/>
      <c r="J18" s="5"/>
      <c r="K18" s="5"/>
      <c r="L18" s="5"/>
      <c r="M18" s="5"/>
      <c r="N18" s="5"/>
      <c r="O18" s="5"/>
      <c r="P18" s="5"/>
      <c r="Q18" s="5"/>
      <c r="R18" s="5"/>
      <c r="T18" s="13"/>
      <c r="U18" s="48"/>
      <c r="V18" s="61"/>
      <c r="W18" s="66"/>
      <c r="X18" s="66"/>
      <c r="Y18" s="66"/>
      <c r="Z18" s="66"/>
      <c r="AA18" s="67"/>
    </row>
    <row r="19" spans="1:27" s="17" customFormat="1" ht="22.15" customHeight="1">
      <c r="A19" s="18"/>
      <c r="B19" s="5"/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T19" s="13"/>
      <c r="U19" s="48"/>
      <c r="V19" s="61"/>
      <c r="W19" s="66"/>
      <c r="X19" s="66"/>
      <c r="Y19" s="66"/>
      <c r="Z19" s="66"/>
      <c r="AA19" s="67"/>
    </row>
    <row r="20" spans="1:27" s="17" customFormat="1" ht="22.15" customHeight="1">
      <c r="A20" s="18"/>
      <c r="B20" s="5"/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T20" s="13"/>
      <c r="U20" s="48"/>
      <c r="V20" s="61"/>
      <c r="W20" s="66"/>
      <c r="X20" s="66"/>
      <c r="Y20" s="66"/>
      <c r="Z20" s="66"/>
      <c r="AA20" s="67"/>
    </row>
    <row r="21" spans="1:27" s="17" customFormat="1" ht="22.15" customHeight="1">
      <c r="A21" s="18"/>
      <c r="B21" s="5"/>
      <c r="C21" s="5"/>
      <c r="D21" s="5"/>
      <c r="E21" s="5"/>
      <c r="F21" s="5"/>
      <c r="G21" s="5"/>
      <c r="H21" s="5"/>
      <c r="I21" s="5"/>
      <c r="J21" s="5"/>
      <c r="K21" s="5"/>
      <c r="L21" s="5"/>
      <c r="M21" s="5"/>
      <c r="N21" s="5"/>
      <c r="O21" s="5"/>
      <c r="P21" s="5"/>
      <c r="Q21" s="5"/>
      <c r="R21" s="5"/>
      <c r="T21" s="13"/>
      <c r="U21" s="48"/>
      <c r="V21" s="61"/>
      <c r="W21" s="66"/>
      <c r="X21" s="66"/>
      <c r="Y21" s="66"/>
      <c r="Z21" s="66"/>
      <c r="AA21" s="67"/>
    </row>
    <row r="22" spans="1:27" s="17" customFormat="1" ht="22.15" customHeight="1">
      <c r="A22" s="18"/>
      <c r="T22" s="13"/>
      <c r="U22" s="48"/>
      <c r="V22" s="61"/>
      <c r="W22" s="79"/>
      <c r="X22" s="61"/>
      <c r="Y22" s="61"/>
      <c r="Z22" s="61"/>
      <c r="AA22" s="62"/>
    </row>
    <row r="23" spans="1:27" s="17" customFormat="1" ht="22.15" customHeight="1">
      <c r="A23" s="16"/>
      <c r="B23" s="15"/>
      <c r="C23" s="15"/>
      <c r="D23" s="15"/>
      <c r="E23" s="15"/>
      <c r="F23" s="15"/>
      <c r="G23" s="15"/>
      <c r="H23" s="15"/>
      <c r="I23" s="15"/>
      <c r="J23" s="15"/>
      <c r="K23" s="15"/>
      <c r="L23" s="15"/>
      <c r="M23" s="15"/>
      <c r="N23" s="15"/>
      <c r="O23" s="15"/>
      <c r="P23" s="15"/>
      <c r="Q23" s="15"/>
      <c r="R23" s="15"/>
      <c r="S23" s="15"/>
      <c r="T23" s="14"/>
      <c r="U23" s="54"/>
      <c r="V23" s="241" t="s">
        <v>37</v>
      </c>
      <c r="W23" s="241"/>
      <c r="X23" s="241"/>
      <c r="Y23" s="241"/>
      <c r="Z23" s="241"/>
      <c r="AA23" s="242"/>
    </row>
  </sheetData>
  <mergeCells count="6">
    <mergeCell ref="V23:AA23"/>
    <mergeCell ref="V4:AA4"/>
    <mergeCell ref="V5:AA5"/>
    <mergeCell ref="V8:AA8"/>
    <mergeCell ref="V9:AA9"/>
    <mergeCell ref="X10:Y10"/>
  </mergeCells>
  <phoneticPr fontId="3" type="noConversion"/>
  <pageMargins left="0.72" right="0" top="1.01" bottom="0.35433070866141736" header="0.57999999999999996" footer="0.23622047244094491"/>
  <pageSetup paperSize="9" scale="91" orientation="landscape" r:id="rId1"/>
  <headerFooter alignWithMargins="0">
    <oddHeader xml:space="preserve">&amp;L&amp;12  &amp;C&amp;"굴림체,굵게"&amp;20작 업 부 산 물&amp;R&amp;"굴림체,보통"&amp;10 </oddHeader>
    <oddFooter xml:space="preserve">&amp;C&amp;"Arial,보통" </oddFooter>
  </headerFooter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/>
  <dimension ref="A1:M20"/>
  <sheetViews>
    <sheetView showZeros="0" view="pageBreakPreview" zoomScaleNormal="100" workbookViewId="0">
      <selection activeCell="K26" sqref="K26"/>
    </sheetView>
  </sheetViews>
  <sheetFormatPr defaultColWidth="8.88671875" defaultRowHeight="13.5"/>
  <cols>
    <col min="1" max="16384" width="8.88671875" style="28"/>
  </cols>
  <sheetData>
    <row r="1" spans="1:13" s="26" customFormat="1" ht="24" customHeight="1"/>
    <row r="2" spans="1:13" s="27" customFormat="1" ht="24" customHeight="1"/>
    <row r="3" spans="1:13" s="26" customFormat="1" ht="31.15" customHeight="1">
      <c r="A3" s="196" t="e">
        <f>#REF!</f>
        <v>#REF!</v>
      </c>
      <c r="B3" s="196"/>
      <c r="C3" s="196"/>
      <c r="D3" s="196"/>
      <c r="E3" s="196"/>
      <c r="F3" s="196"/>
      <c r="G3" s="196"/>
      <c r="H3" s="196"/>
      <c r="I3" s="196"/>
      <c r="J3" s="196"/>
      <c r="K3" s="196"/>
      <c r="L3" s="196"/>
      <c r="M3" s="196"/>
    </row>
    <row r="4" spans="1:13" s="26" customFormat="1" ht="21" customHeight="1"/>
    <row r="5" spans="1:13" s="26" customFormat="1" ht="27" customHeight="1">
      <c r="A5" s="196" t="s">
        <v>17</v>
      </c>
      <c r="B5" s="196"/>
      <c r="C5" s="196"/>
      <c r="D5" s="196"/>
      <c r="E5" s="196"/>
      <c r="F5" s="196"/>
      <c r="G5" s="196"/>
      <c r="H5" s="196"/>
      <c r="I5" s="196"/>
      <c r="J5" s="196"/>
      <c r="K5" s="196"/>
      <c r="L5" s="196"/>
      <c r="M5" s="196"/>
    </row>
    <row r="6" spans="1:13" s="26" customFormat="1" ht="24" customHeight="1"/>
    <row r="7" spans="1:13" s="26" customFormat="1" ht="24" customHeight="1"/>
    <row r="8" spans="1:13" s="26" customFormat="1" ht="24" customHeight="1"/>
    <row r="9" spans="1:13" s="26" customFormat="1" ht="24" customHeight="1"/>
    <row r="10" spans="1:13" s="26" customFormat="1" ht="24" customHeight="1"/>
    <row r="11" spans="1:13" s="26" customFormat="1" ht="24" customHeight="1">
      <c r="A11" s="196" t="e">
        <f>#REF!</f>
        <v>#REF!</v>
      </c>
      <c r="B11" s="196"/>
      <c r="C11" s="196"/>
      <c r="D11" s="196"/>
      <c r="E11" s="196"/>
      <c r="F11" s="196"/>
      <c r="G11" s="196"/>
      <c r="H11" s="196"/>
      <c r="I11" s="196"/>
      <c r="J11" s="196"/>
      <c r="K11" s="196"/>
      <c r="L11" s="196"/>
      <c r="M11" s="196"/>
    </row>
    <row r="12" spans="1:13" s="26" customFormat="1" ht="24" customHeight="1"/>
    <row r="13" spans="1:13" s="26" customFormat="1" ht="24" customHeight="1"/>
    <row r="14" spans="1:13" s="26" customFormat="1" ht="24" customHeight="1"/>
    <row r="15" spans="1:13" s="26" customFormat="1" ht="24" customHeight="1"/>
    <row r="16" spans="1:13" s="26" customFormat="1" ht="24" customHeight="1"/>
    <row r="17" spans="1:13" s="26" customFormat="1" ht="24" customHeight="1">
      <c r="A17" s="196" t="e">
        <f>#REF!</f>
        <v>#REF!</v>
      </c>
      <c r="B17" s="196"/>
      <c r="C17" s="196"/>
      <c r="D17" s="196"/>
      <c r="E17" s="196"/>
      <c r="F17" s="196"/>
      <c r="G17" s="196"/>
      <c r="H17" s="196"/>
      <c r="I17" s="196"/>
      <c r="J17" s="196"/>
      <c r="K17" s="196"/>
      <c r="L17" s="196"/>
      <c r="M17" s="196"/>
    </row>
    <row r="18" spans="1:13" s="26" customFormat="1" ht="24" customHeight="1"/>
    <row r="19" spans="1:13" s="26" customFormat="1" ht="24" customHeight="1"/>
    <row r="20" spans="1:13" s="27" customFormat="1" ht="24" customHeight="1"/>
  </sheetData>
  <mergeCells count="4">
    <mergeCell ref="A3:M3"/>
    <mergeCell ref="A5:M5"/>
    <mergeCell ref="A11:M11"/>
    <mergeCell ref="A17:M17"/>
  </mergeCells>
  <phoneticPr fontId="3" type="noConversion"/>
  <pageMargins left="0.55118110236220474" right="0.55118110236220474" top="0.98425196850393704" bottom="0.98425196850393704" header="0.51181102362204722" footer="0.51181102362204722"/>
  <pageSetup paperSize="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10</vt:i4>
      </vt:variant>
      <vt:variant>
        <vt:lpstr>이름이 지정된 범위</vt:lpstr>
      </vt:variant>
      <vt:variant>
        <vt:i4>6</vt:i4>
      </vt:variant>
    </vt:vector>
  </HeadingPairs>
  <TitlesOfParts>
    <vt:vector size="16" baseType="lpstr">
      <vt:lpstr>표지- (4)</vt:lpstr>
      <vt:lpstr>표지- (6)</vt:lpstr>
      <vt:lpstr>내역서</vt:lpstr>
      <vt:lpstr>기초</vt:lpstr>
      <vt:lpstr>기초파괴</vt:lpstr>
      <vt:lpstr>아스팔트</vt:lpstr>
      <vt:lpstr>각종기초</vt:lpstr>
      <vt:lpstr>폐기물(산)</vt:lpstr>
      <vt:lpstr>기초철거</vt:lpstr>
      <vt:lpstr>표지6</vt:lpstr>
      <vt:lpstr>각종기초!Print_Area</vt:lpstr>
      <vt:lpstr>기초!Print_Area</vt:lpstr>
      <vt:lpstr>기초파괴!Print_Area</vt:lpstr>
      <vt:lpstr>내역서!Print_Area</vt:lpstr>
      <vt:lpstr>아스팔트!Print_Area</vt:lpstr>
      <vt:lpstr>내역서!Print_Titles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DJ</dc:creator>
  <cp:lastModifiedBy>USER</cp:lastModifiedBy>
  <cp:lastPrinted>2023-11-28T23:00:45Z</cp:lastPrinted>
  <dcterms:created xsi:type="dcterms:W3CDTF">1999-10-25T00:27:55Z</dcterms:created>
  <dcterms:modified xsi:type="dcterms:W3CDTF">2023-11-28T23:08:55Z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name="IVID2F1E1603" pid="2">
    <vt:lpwstr/>
  </property>
  <property fmtid="{D5CDD505-2E9C-101B-9397-08002B2CF9AE}" name="IVIDC" pid="3">
    <vt:lpwstr/>
  </property>
  <property fmtid="{D5CDD505-2E9C-101B-9397-08002B2CF9AE}" name="IVID362F13E8" pid="4">
    <vt:lpwstr/>
  </property>
  <property fmtid="{D5CDD505-2E9C-101B-9397-08002B2CF9AE}" name="IVID3A3618F1" pid="5">
    <vt:lpwstr/>
  </property>
  <property fmtid="{D5CDD505-2E9C-101B-9397-08002B2CF9AE}" name="IVID15E41318" pid="6">
    <vt:lpwstr/>
  </property>
  <property fmtid="{D5CDD505-2E9C-101B-9397-08002B2CF9AE}" name="IVID181914D9" pid="7">
    <vt:lpwstr/>
  </property>
  <property fmtid="{D5CDD505-2E9C-101B-9397-08002B2CF9AE}" name="IVID155815FB" pid="8">
    <vt:lpwstr/>
  </property>
  <property fmtid="{D5CDD505-2E9C-101B-9397-08002B2CF9AE}" name="IVIDD091BF0" pid="9">
    <vt:lpwstr/>
  </property>
  <property fmtid="{D5CDD505-2E9C-101B-9397-08002B2CF9AE}" name="IVID344CCFFC" pid="10">
    <vt:lpwstr/>
  </property>
  <property fmtid="{D5CDD505-2E9C-101B-9397-08002B2CF9AE}" name="IVID1A7D12ED" pid="11">
    <vt:lpwstr/>
  </property>
  <property fmtid="{D5CDD505-2E9C-101B-9397-08002B2CF9AE}" name="IVID1B2115FE" pid="12">
    <vt:lpwstr/>
  </property>
  <property fmtid="{D5CDD505-2E9C-101B-9397-08002B2CF9AE}" name="IVID35431BD0" pid="13">
    <vt:lpwstr/>
  </property>
  <property fmtid="{D5CDD505-2E9C-101B-9397-08002B2CF9AE}" name="IVID4637A884" pid="14">
    <vt:lpwstr/>
  </property>
  <property fmtid="{D5CDD505-2E9C-101B-9397-08002B2CF9AE}" name="IVID127C14F5" pid="15">
    <vt:lpwstr/>
  </property>
  <property fmtid="{D5CDD505-2E9C-101B-9397-08002B2CF9AE}" name="IVID1834F0DD" pid="16">
    <vt:lpwstr/>
  </property>
  <property fmtid="{D5CDD505-2E9C-101B-9397-08002B2CF9AE}" name="IVID312119E0" pid="17">
    <vt:lpwstr/>
  </property>
  <property fmtid="{D5CDD505-2E9C-101B-9397-08002B2CF9AE}" name="IVID1C5812DA" pid="18">
    <vt:lpwstr/>
  </property>
  <property fmtid="{D5CDD505-2E9C-101B-9397-08002B2CF9AE}" name="IVID173907ED" pid="19">
    <vt:lpwstr/>
  </property>
  <property fmtid="{D5CDD505-2E9C-101B-9397-08002B2CF9AE}" name="IVID1D3F17E2" pid="20">
    <vt:lpwstr/>
  </property>
  <property fmtid="{D5CDD505-2E9C-101B-9397-08002B2CF9AE}" name="IVID13451200" pid="21">
    <vt:lpwstr/>
  </property>
  <property fmtid="{D5CDD505-2E9C-101B-9397-08002B2CF9AE}" name="IVID475611CF" pid="22">
    <vt:lpwstr/>
  </property>
  <property fmtid="{D5CDD505-2E9C-101B-9397-08002B2CF9AE}" name="IVID302D13DA" pid="23">
    <vt:lpwstr/>
  </property>
  <property fmtid="{D5CDD505-2E9C-101B-9397-08002B2CF9AE}" name="IVIDD5915D9" pid="24">
    <vt:lpwstr/>
  </property>
  <property fmtid="{D5CDD505-2E9C-101B-9397-08002B2CF9AE}" name="IVID17F6384A" pid="25">
    <vt:lpwstr/>
  </property>
  <property fmtid="{D5CDD505-2E9C-101B-9397-08002B2CF9AE}" name="IVID3B5A10EA" pid="26">
    <vt:lpwstr/>
  </property>
  <property fmtid="{D5CDD505-2E9C-101B-9397-08002B2CF9AE}" name="IVID3D0F16E3" pid="27">
    <vt:lpwstr/>
  </property>
  <property fmtid="{D5CDD505-2E9C-101B-9397-08002B2CF9AE}" name="IVID30260FFC" pid="28">
    <vt:lpwstr/>
  </property>
  <property fmtid="{D5CDD505-2E9C-101B-9397-08002B2CF9AE}" name="IVID2F301BED" pid="29">
    <vt:lpwstr/>
  </property>
  <property fmtid="{D5CDD505-2E9C-101B-9397-08002B2CF9AE}" name="IVID2F1117F5" pid="30">
    <vt:lpwstr/>
  </property>
  <property fmtid="{D5CDD505-2E9C-101B-9397-08002B2CF9AE}" name="IVID121617DE" pid="31">
    <vt:lpwstr/>
  </property>
  <property fmtid="{D5CDD505-2E9C-101B-9397-08002B2CF9AE}" name="IVID13691AF2" pid="32">
    <vt:lpwstr/>
  </property>
  <property fmtid="{D5CDD505-2E9C-101B-9397-08002B2CF9AE}" name="IVID1A3B0AF0" pid="33">
    <vt:lpwstr/>
  </property>
  <property fmtid="{D5CDD505-2E9C-101B-9397-08002B2CF9AE}" name="IVID373F12DB" pid="34">
    <vt:lpwstr/>
  </property>
  <property fmtid="{D5CDD505-2E9C-101B-9397-08002B2CF9AE}" name="IVID274B1CF5" pid="35">
    <vt:lpwstr/>
  </property>
  <property fmtid="{D5CDD505-2E9C-101B-9397-08002B2CF9AE}" name="IVID2B4E17FA" pid="36">
    <vt:lpwstr/>
  </property>
  <property fmtid="{D5CDD505-2E9C-101B-9397-08002B2CF9AE}" name="IVID253D11EF" pid="37">
    <vt:lpwstr/>
  </property>
  <property fmtid="{D5CDD505-2E9C-101B-9397-08002B2CF9AE}" name="IVID102124BA" pid="38">
    <vt:lpwstr/>
  </property>
  <property fmtid="{D5CDD505-2E9C-101B-9397-08002B2CF9AE}" name="IVID3D1509D0" pid="39">
    <vt:lpwstr/>
  </property>
  <property fmtid="{D5CDD505-2E9C-101B-9397-08002B2CF9AE}" name="IVID35641901" pid="40">
    <vt:lpwstr/>
  </property>
  <property fmtid="{D5CDD505-2E9C-101B-9397-08002B2CF9AE}" name="IVID45E1ED9" pid="41">
    <vt:lpwstr/>
  </property>
  <property fmtid="{D5CDD505-2E9C-101B-9397-08002B2CF9AE}" name="IVID324113D1" pid="42">
    <vt:lpwstr/>
  </property>
  <property fmtid="{D5CDD505-2E9C-101B-9397-08002B2CF9AE}" name="IVID1A2D1903" pid="43">
    <vt:lpwstr/>
  </property>
  <property fmtid="{D5CDD505-2E9C-101B-9397-08002B2CF9AE}" name="IVID222F6E42" pid="44">
    <vt:lpwstr/>
  </property>
  <property fmtid="{D5CDD505-2E9C-101B-9397-08002B2CF9AE}" name="IVID137012E9" pid="45">
    <vt:lpwstr/>
  </property>
  <property fmtid="{D5CDD505-2E9C-101B-9397-08002B2CF9AE}" name="IVID3D4D17F3" pid="46">
    <vt:lpwstr/>
  </property>
  <property fmtid="{D5CDD505-2E9C-101B-9397-08002B2CF9AE}" name="IVID2F2214CF" pid="47">
    <vt:lpwstr/>
  </property>
  <property fmtid="{D5CDD505-2E9C-101B-9397-08002B2CF9AE}" name="IVID212812E2" pid="48">
    <vt:lpwstr/>
  </property>
  <property fmtid="{D5CDD505-2E9C-101B-9397-08002B2CF9AE}" name="IVID174513DF" pid="49">
    <vt:lpwstr/>
  </property>
  <property fmtid="{D5CDD505-2E9C-101B-9397-08002B2CF9AE}" name="IVID14481408" pid="50">
    <vt:lpwstr/>
  </property>
  <property fmtid="{D5CDD505-2E9C-101B-9397-08002B2CF9AE}" name="IVID2E670A05" pid="51">
    <vt:lpwstr/>
  </property>
  <property fmtid="{D5CDD505-2E9C-101B-9397-08002B2CF9AE}" name="IVID2A161305" pid="52">
    <vt:lpwstr/>
  </property>
  <property fmtid="{D5CDD505-2E9C-101B-9397-08002B2CF9AE}" name="IVID173E1206" pid="53">
    <vt:lpwstr/>
  </property>
  <property fmtid="{D5CDD505-2E9C-101B-9397-08002B2CF9AE}" name="IVID232310EC" pid="54">
    <vt:lpwstr/>
  </property>
  <property fmtid="{D5CDD505-2E9C-101B-9397-08002B2CF9AE}" name="IVID133D1AE5" pid="55">
    <vt:lpwstr/>
  </property>
  <property fmtid="{D5CDD505-2E9C-101B-9397-08002B2CF9AE}" name="IVIDF6113D9" pid="56">
    <vt:lpwstr/>
  </property>
  <property fmtid="{D5CDD505-2E9C-101B-9397-08002B2CF9AE}" name="IVID362E14DB" pid="57">
    <vt:lpwstr/>
  </property>
  <property fmtid="{D5CDD505-2E9C-101B-9397-08002B2CF9AE}" name="IVID1F6511DB" pid="58">
    <vt:lpwstr/>
  </property>
  <property fmtid="{D5CDD505-2E9C-101B-9397-08002B2CF9AE}" name="IVID3F1D10E8" pid="59">
    <vt:lpwstr/>
  </property>
  <property fmtid="{D5CDD505-2E9C-101B-9397-08002B2CF9AE}" name="IVID144313EE" pid="60">
    <vt:lpwstr/>
  </property>
  <property fmtid="{D5CDD505-2E9C-101B-9397-08002B2CF9AE}" name="IVID272C0FEF" pid="61">
    <vt:lpwstr/>
  </property>
  <property fmtid="{D5CDD505-2E9C-101B-9397-08002B2CF9AE}" name="IVID240A1504" pid="62">
    <vt:lpwstr/>
  </property>
  <property fmtid="{D5CDD505-2E9C-101B-9397-08002B2CF9AE}" name="IVID2E511106" pid="63">
    <vt:lpwstr/>
  </property>
  <property fmtid="{D5CDD505-2E9C-101B-9397-08002B2CF9AE}" name="IVID2A6D14EB" pid="64">
    <vt:lpwstr/>
  </property>
  <property fmtid="{D5CDD505-2E9C-101B-9397-08002B2CF9AE}" name="IVID386F14FA" pid="65">
    <vt:lpwstr/>
  </property>
  <property fmtid="{D5CDD505-2E9C-101B-9397-08002B2CF9AE}" name="IVIDA1B07F3" pid="66">
    <vt:lpwstr/>
  </property>
  <property fmtid="{D5CDD505-2E9C-101B-9397-08002B2CF9AE}" name="IVID2A6715D8" pid="67">
    <vt:lpwstr/>
  </property>
  <property fmtid="{D5CDD505-2E9C-101B-9397-08002B2CF9AE}" name="IVID222D19FF" pid="68">
    <vt:lpwstr/>
  </property>
  <property fmtid="{D5CDD505-2E9C-101B-9397-08002B2CF9AE}" name="IVID2D4D15EB" pid="69">
    <vt:lpwstr/>
  </property>
  <property fmtid="{D5CDD505-2E9C-101B-9397-08002B2CF9AE}" name="IVID1A3517F4" pid="70">
    <vt:lpwstr/>
  </property>
  <property fmtid="{D5CDD505-2E9C-101B-9397-08002B2CF9AE}" name="IVID2B0E1302" pid="71">
    <vt:lpwstr/>
  </property>
  <property fmtid="{D5CDD505-2E9C-101B-9397-08002B2CF9AE}" name="IVID332E19D7" pid="72">
    <vt:lpwstr/>
  </property>
  <property fmtid="{D5CDD505-2E9C-101B-9397-08002B2CF9AE}" name="IVID22261800" pid="73">
    <vt:lpwstr/>
  </property>
  <property fmtid="{D5CDD505-2E9C-101B-9397-08002B2CF9AE}" name="IVID325116DE" pid="74">
    <vt:lpwstr/>
  </property>
  <property fmtid="{D5CDD505-2E9C-101B-9397-08002B2CF9AE}" name="IVID81113D2" pid="75">
    <vt:lpwstr/>
  </property>
  <property fmtid="{D5CDD505-2E9C-101B-9397-08002B2CF9AE}" name="IVID1D231201" pid="76">
    <vt:lpwstr/>
  </property>
  <property fmtid="{D5CDD505-2E9C-101B-9397-08002B2CF9AE}" name="IVID366A14F0" pid="77">
    <vt:lpwstr/>
  </property>
  <property fmtid="{D5CDD505-2E9C-101B-9397-08002B2CF9AE}" name="IVID316311F9" pid="78">
    <vt:lpwstr/>
  </property>
  <property fmtid="{D5CDD505-2E9C-101B-9397-08002B2CF9AE}" name="IVIDE0715F1" pid="79">
    <vt:lpwstr/>
  </property>
  <property fmtid="{D5CDD505-2E9C-101B-9397-08002B2CF9AE}" name="IVID3B5816EC" pid="80">
    <vt:lpwstr/>
  </property>
  <property fmtid="{D5CDD505-2E9C-101B-9397-08002B2CF9AE}" name="IVID351414F8" pid="81">
    <vt:lpwstr/>
  </property>
  <property fmtid="{D5CDD505-2E9C-101B-9397-08002B2CF9AE}" name="IVID2F251AE7" pid="82">
    <vt:lpwstr/>
  </property>
  <property fmtid="{D5CDD505-2E9C-101B-9397-08002B2CF9AE}" name="IVID2A5E1D03" pid="83">
    <vt:lpwstr/>
  </property>
  <property fmtid="{D5CDD505-2E9C-101B-9397-08002B2CF9AE}" name="IVID306310DF" pid="84">
    <vt:lpwstr/>
  </property>
  <property fmtid="{D5CDD505-2E9C-101B-9397-08002B2CF9AE}" name="IVID266F16CF" pid="85">
    <vt:lpwstr/>
  </property>
  <property fmtid="{D5CDD505-2E9C-101B-9397-08002B2CF9AE}" name="IVID307414D1" pid="86">
    <vt:lpwstr/>
  </property>
  <property fmtid="{D5CDD505-2E9C-101B-9397-08002B2CF9AE}" name="IVID344B1400" pid="87">
    <vt:lpwstr/>
  </property>
  <property fmtid="{D5CDD505-2E9C-101B-9397-08002B2CF9AE}" name="IVID135B1DF5" pid="88">
    <vt:lpwstr/>
  </property>
  <property fmtid="{D5CDD505-2E9C-101B-9397-08002B2CF9AE}" name="IVID1A3716D3" pid="89">
    <vt:lpwstr/>
  </property>
  <property fmtid="{D5CDD505-2E9C-101B-9397-08002B2CF9AE}" name="IVIDD1916DB" pid="90">
    <vt:lpwstr/>
  </property>
  <property fmtid="{D5CDD505-2E9C-101B-9397-08002B2CF9AE}" name="IVID11431AF1" pid="91">
    <vt:lpwstr/>
  </property>
  <property fmtid="{D5CDD505-2E9C-101B-9397-08002B2CF9AE}" name="IVID1B2C19F3" pid="92">
    <vt:lpwstr/>
  </property>
  <property fmtid="{D5CDD505-2E9C-101B-9397-08002B2CF9AE}" name="IVIDD5E0FE6" pid="93">
    <vt:lpwstr/>
  </property>
  <property fmtid="{D5CDD505-2E9C-101B-9397-08002B2CF9AE}" name="IVID162D1605" pid="94">
    <vt:lpwstr/>
  </property>
  <property fmtid="{D5CDD505-2E9C-101B-9397-08002B2CF9AE}" name="IVID28741007" pid="95">
    <vt:lpwstr/>
  </property>
  <property fmtid="{D5CDD505-2E9C-101B-9397-08002B2CF9AE}" name="IVID2A3614FA" pid="96">
    <vt:lpwstr/>
  </property>
  <property fmtid="{D5CDD505-2E9C-101B-9397-08002B2CF9AE}" name="IVID15231CDF" pid="97">
    <vt:lpwstr/>
  </property>
  <property fmtid="{D5CDD505-2E9C-101B-9397-08002B2CF9AE}" name="IVID322814F3" pid="98">
    <vt:lpwstr/>
  </property>
  <property fmtid="{D5CDD505-2E9C-101B-9397-08002B2CF9AE}" name="IVID2F6C14EF" pid="99">
    <vt:lpwstr/>
  </property>
  <property fmtid="{D5CDD505-2E9C-101B-9397-08002B2CF9AE}" name="IVID252617FB" pid="100">
    <vt:lpwstr/>
  </property>
  <property fmtid="{D5CDD505-2E9C-101B-9397-08002B2CF9AE}" name="IVIDA0D1BD8" pid="101">
    <vt:lpwstr/>
  </property>
  <property fmtid="{D5CDD505-2E9C-101B-9397-08002B2CF9AE}" name="IVID3E4418F8" pid="102">
    <vt:lpwstr/>
  </property>
  <property fmtid="{D5CDD505-2E9C-101B-9397-08002B2CF9AE}" name="IVID18751B08" pid="103">
    <vt:lpwstr/>
  </property>
  <property fmtid="{D5CDD505-2E9C-101B-9397-08002B2CF9AE}" name="IVID292010F5" pid="104">
    <vt:lpwstr/>
  </property>
  <property fmtid="{D5CDD505-2E9C-101B-9397-08002B2CF9AE}" name="IVID44701D06" pid="105">
    <vt:lpwstr/>
  </property>
  <property fmtid="{D5CDD505-2E9C-101B-9397-08002B2CF9AE}" name="IVID212D1901" pid="106">
    <vt:lpwstr/>
  </property>
  <property fmtid="{D5CDD505-2E9C-101B-9397-08002B2CF9AE}" name="IVID203A15F7" pid="107">
    <vt:lpwstr/>
  </property>
  <property fmtid="{D5CDD505-2E9C-101B-9397-08002B2CF9AE}" name="IVID201F1DF3" pid="108">
    <vt:lpwstr/>
  </property>
  <property fmtid="{D5CDD505-2E9C-101B-9397-08002B2CF9AE}" name="IVID283C08F0" pid="109">
    <vt:lpwstr/>
  </property>
  <property fmtid="{D5CDD505-2E9C-101B-9397-08002B2CF9AE}" name="IVIDA541401" pid="110">
    <vt:lpwstr/>
  </property>
  <property fmtid="{D5CDD505-2E9C-101B-9397-08002B2CF9AE}" name="IVID360A1509" pid="111">
    <vt:lpwstr/>
  </property>
  <property fmtid="{D5CDD505-2E9C-101B-9397-08002B2CF9AE}" name="IVIDF1F15E9" pid="112">
    <vt:lpwstr/>
  </property>
  <property fmtid="{D5CDD505-2E9C-101B-9397-08002B2CF9AE}" name="IVID145F19DA" pid="113">
    <vt:lpwstr/>
  </property>
  <property fmtid="{D5CDD505-2E9C-101B-9397-08002B2CF9AE}" name="IVIDE2D13D5" pid="114">
    <vt:lpwstr/>
  </property>
  <property fmtid="{D5CDD505-2E9C-101B-9397-08002B2CF9AE}" name="Fasoo_Trace_ID" pid="115">
    <vt:lpwstr>eyAibm9kZUNvdW50IjogMTAsICJub2RlMSIgOiB7ImRzZCI6IjAxMDAwMDAwMDAwMDMwMjIiLCJsb2dUaW1lIjoiMjAyMy0xMS0yMFQwNTo0MjozNFoiLCJwSUQiOjEsInRyYWNlSWQiOiI0RjVFQTk3MThDMDg0NjE4QkMwNDJGRDE2MkQ2MkVGMSIsInVzZXJDb2RlIjoiMjAxMTAwMjEifSwibm9kZTIiIDogeyJkc2QiOiIwMTAwMDAwMDAwMDAzMDIyIiwibG9nVGltZSI6IjIwMjMtMTEtMjBUMDU6NTg6NTNaIiwicElEIjoxLCJ0cmFjZUlkIjoiMDMxNkM1NDUzOUU4NEU1Qzg5MTlCRUEyM0FFMUEzQzAiLCJ1c2VyQ29kZSI6IjIwMTEwMDIxIn0sIm5vZGUzIiA6IHsiZHNkIjoiMDEwMDAwMDAwMDAwMzAyMiIsImxvZ1RpbWUiOiIyMDIzLTExLTIyVDA3OjIwOjQ3WiIsInBJRCI6MSwidHJhY2VJZCI6IjE5RUYzOURBMEFERjRBRTlBNzQ4MDAzRDI3QTc2NDcxIiwidXNlckNvZGUiOiIyMDExMDAyMSJ9LCJub2RlNCIgOiB7ImRzZCI6IjAxMDAwMDAwMDAwMDMwMjIiLCJsb2dUaW1lIjoiMjAyMy0xMS0yOFQyMjo1OToxOFoiLCJwSUQiOjEsInRyYWNlSWQiOiI3QTlGQjgwNzE5Mzc0ODZEOEQ1QTVEMTQ4MDE0ODRDQyIsInVzZXJDb2RlIjoiMjAxMTAwMjEifSwibm9kZTUiIDogeyAidXNlckNvZGUiIDogIjIwMDYwMDE3IiwgInRyYWNlSWQiIDogIjgyNkMwQkM5NkU2QkE3OTY5RUQ1NjdEQkY0ODA5MkUzIiwgImRzZCIgOiAiMDAwMDAwMDAwMDAwMDAwMCIsICJwSUQiIDogIjIwNDgiLCAibG9nVGltZSIgOiAiMjAyMy0xMi0wNVQwNzo0Nzo1MloiIH19</vt:lpwstr>
  </property>
</Properties>
</file>