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updateLinks="always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홍경기\테크노폴리스로\터널 등기구 교체\터널등기구교체(테크노)\2024년\기세터널\10.공사시행계약의뢰협조요청(도로관리팀)\"/>
    </mc:Choice>
  </mc:AlternateContent>
  <bookViews>
    <workbookView xWindow="-105" yWindow="-105" windowWidth="23250" windowHeight="12450" tabRatio="834" activeTab="1"/>
  </bookViews>
  <sheets>
    <sheet name="산출" sheetId="38" r:id="rId1"/>
    <sheet name="원가계산서" sheetId="30" r:id="rId2"/>
  </sheets>
  <definedNames>
    <definedName name="_xlnm.Print_Area" localSheetId="0">산출!$A$1:$J$20</definedName>
    <definedName name="_xlnm.Print_Area" localSheetId="1">원가계산서!$A$1:$I$31</definedName>
    <definedName name="_xlnm.Print_Titles" localSheetId="0">산출!$1:$3</definedName>
  </definedNames>
  <calcPr calcId="15251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38" l="1"/>
  <c r="G7" i="38"/>
  <c r="E8" i="38" l="1"/>
  <c r="E7" i="38"/>
  <c r="G14" i="38"/>
  <c r="G13" i="38"/>
  <c r="G10" i="38"/>
  <c r="G9" i="38"/>
  <c r="E10" i="38" l="1"/>
  <c r="E11" i="38"/>
  <c r="E13" i="38"/>
  <c r="E14" i="38"/>
  <c r="E9" i="38"/>
  <c r="M12" i="38"/>
  <c r="G16" i="38"/>
  <c r="G17" i="38"/>
  <c r="E17" i="38" l="1"/>
  <c r="E16" i="38"/>
  <c r="G15" i="38"/>
  <c r="E15" i="38" s="1"/>
  <c r="G18" i="38"/>
  <c r="E18" i="38" s="1"/>
  <c r="G5" i="38"/>
  <c r="G6" i="38"/>
  <c r="E6" i="38" l="1"/>
  <c r="E5" i="38"/>
  <c r="G19" i="38" l="1"/>
  <c r="G20" i="38"/>
  <c r="E19" i="38" l="1"/>
  <c r="E20" i="38"/>
  <c r="G4" i="38" l="1"/>
  <c r="E4" i="38" l="1"/>
  <c r="B3" i="30" l="1"/>
</calcChain>
</file>

<file path=xl/sharedStrings.xml><?xml version="1.0" encoding="utf-8"?>
<sst xmlns="http://schemas.openxmlformats.org/spreadsheetml/2006/main" count="111" uniqueCount="103">
  <si>
    <t>합계</t>
    <phoneticPr fontId="2" type="noConversion"/>
  </si>
  <si>
    <t>계</t>
    <phoneticPr fontId="2" type="noConversion"/>
  </si>
  <si>
    <t>규   격</t>
    <phoneticPr fontId="2" type="noConversion"/>
  </si>
  <si>
    <t>인</t>
    <phoneticPr fontId="2" type="noConversion"/>
  </si>
  <si>
    <t>식</t>
    <phoneticPr fontId="2" type="noConversion"/>
  </si>
  <si>
    <t xml:space="preserve"> 1 의 나 + 1 의 다 + 2 의</t>
    <phoneticPr fontId="26" type="noConversion"/>
  </si>
  <si>
    <t xml:space="preserve"> 1의 </t>
    <phoneticPr fontId="26" type="noConversion"/>
  </si>
  <si>
    <t xml:space="preserve"> 가 + 나 의 </t>
    <phoneticPr fontId="26" type="noConversion"/>
  </si>
  <si>
    <t xml:space="preserve"> 나 1) 의</t>
    <phoneticPr fontId="26" type="noConversion"/>
  </si>
  <si>
    <t xml:space="preserve"> 나 1) 의  </t>
    <phoneticPr fontId="26" type="noConversion"/>
  </si>
  <si>
    <t xml:space="preserve"> 가  + 나  + 다 </t>
    <phoneticPr fontId="2" type="noConversion"/>
  </si>
  <si>
    <t>금      액</t>
  </si>
  <si>
    <t>구     성     비</t>
  </si>
  <si>
    <t>구              분</t>
  </si>
  <si>
    <t>공  사  원  가  계  산  서</t>
    <phoneticPr fontId="2" type="noConversion"/>
  </si>
  <si>
    <t>노무비</t>
    <phoneticPr fontId="2" type="noConversion"/>
  </si>
  <si>
    <t>비   고</t>
    <phoneticPr fontId="2" type="noConversion"/>
  </si>
  <si>
    <t>경비</t>
    <phoneticPr fontId="2" type="noConversion"/>
  </si>
  <si>
    <t>수   량   산   출</t>
    <phoneticPr fontId="2" type="noConversion"/>
  </si>
  <si>
    <t>품         명</t>
    <phoneticPr fontId="2" type="noConversion"/>
  </si>
  <si>
    <t>단위</t>
    <phoneticPr fontId="2" type="noConversion"/>
  </si>
  <si>
    <t>할증</t>
    <phoneticPr fontId="2" type="noConversion"/>
  </si>
  <si>
    <t>산          출          기          초</t>
    <phoneticPr fontId="2" type="noConversion"/>
  </si>
  <si>
    <t>개</t>
    <phoneticPr fontId="2" type="noConversion"/>
  </si>
  <si>
    <t>가.</t>
    <phoneticPr fontId="2" type="noConversion"/>
  </si>
  <si>
    <t>1)</t>
    <phoneticPr fontId="2" type="noConversion"/>
  </si>
  <si>
    <t>2)</t>
  </si>
  <si>
    <t>2)</t>
    <phoneticPr fontId="2" type="noConversion"/>
  </si>
  <si>
    <t>나.</t>
    <phoneticPr fontId="2" type="noConversion"/>
  </si>
  <si>
    <t>다.</t>
    <phoneticPr fontId="2" type="noConversion"/>
  </si>
  <si>
    <t>3)</t>
  </si>
  <si>
    <t>4)</t>
  </si>
  <si>
    <t>5)</t>
  </si>
  <si>
    <t>6)</t>
  </si>
  <si>
    <t>7)</t>
  </si>
  <si>
    <t>8)</t>
  </si>
  <si>
    <t>1.</t>
    <phoneticPr fontId="2" type="noConversion"/>
  </si>
  <si>
    <t>2.</t>
    <phoneticPr fontId="2" type="noConversion"/>
  </si>
  <si>
    <t>3.</t>
    <phoneticPr fontId="2" type="noConversion"/>
  </si>
  <si>
    <t>총      원       가</t>
    <phoneticPr fontId="2" type="noConversion"/>
  </si>
  <si>
    <t>직접재료비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</si>
  <si>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</si>
  <si>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</si>
  <si>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</si>
  <si>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</si>
  <si>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건강보험료</t>
    <phoneticPr fontId="2" type="noConversion"/>
  </si>
  <si>
    <t>연금보험료</t>
    <phoneticPr fontId="2" type="noConversion"/>
  </si>
  <si>
    <t>노인장기요양보험</t>
    <phoneticPr fontId="2" type="noConversion"/>
  </si>
  <si>
    <t>기타경비</t>
    <phoneticPr fontId="26" type="noConversion"/>
  </si>
  <si>
    <t xml:space="preserve">일반관리비 </t>
    <phoneticPr fontId="2" type="noConversion"/>
  </si>
  <si>
    <t>이윤</t>
    <phoneticPr fontId="2" type="noConversion"/>
  </si>
  <si>
    <t>소계</t>
    <phoneticPr fontId="2" type="noConversion"/>
  </si>
  <si>
    <t>부가가치세</t>
    <phoneticPr fontId="2" type="noConversion"/>
  </si>
  <si>
    <t>도급금액</t>
    <phoneticPr fontId="2" type="noConversion"/>
  </si>
  <si>
    <t>관급자재비</t>
    <phoneticPr fontId="2" type="noConversion"/>
  </si>
  <si>
    <t>총합계</t>
    <phoneticPr fontId="26" type="noConversion"/>
  </si>
  <si>
    <t>재료비</t>
    <phoneticPr fontId="2" type="noConversion"/>
  </si>
  <si>
    <t>산업안전관리비</t>
    <phoneticPr fontId="26" type="noConversion"/>
  </si>
  <si>
    <t>보통인부</t>
    <phoneticPr fontId="2" type="noConversion"/>
  </si>
  <si>
    <t>현장교통정리</t>
    <phoneticPr fontId="2" type="noConversion"/>
  </si>
  <si>
    <t>1톤</t>
    <phoneticPr fontId="2" type="noConversion"/>
  </si>
  <si>
    <t>방호차량</t>
    <phoneticPr fontId="2" type="noConversion"/>
  </si>
  <si>
    <t>고재</t>
    <phoneticPr fontId="2" type="noConversion"/>
  </si>
  <si>
    <t>알루미늄</t>
    <phoneticPr fontId="2" type="noConversion"/>
  </si>
  <si>
    <t>kg</t>
    <phoneticPr fontId="2" type="noConversion"/>
  </si>
  <si>
    <t>터널등기구</t>
    <phoneticPr fontId="2" type="noConversion"/>
  </si>
  <si>
    <t>LED 100W</t>
    <phoneticPr fontId="2" type="noConversion"/>
  </si>
  <si>
    <t>대</t>
    <phoneticPr fontId="2" type="noConversion"/>
  </si>
  <si>
    <t>등기구철거</t>
    <phoneticPr fontId="2" type="noConversion"/>
  </si>
  <si>
    <t>등기구설치</t>
    <phoneticPr fontId="2" type="noConversion"/>
  </si>
  <si>
    <t>고용보험료</t>
    <phoneticPr fontId="2" type="noConversion"/>
  </si>
  <si>
    <t>나 의</t>
    <phoneticPr fontId="26" type="noConversion"/>
  </si>
  <si>
    <t>퇴직공제부금비</t>
    <phoneticPr fontId="26" type="noConversion"/>
  </si>
  <si>
    <t>9)</t>
    <phoneticPr fontId="2" type="noConversion"/>
  </si>
  <si>
    <t>간접재료비</t>
    <phoneticPr fontId="2" type="noConversion"/>
  </si>
  <si>
    <t>2)</t>
    <phoneticPr fontId="2" type="noConversion"/>
  </si>
  <si>
    <t>3)</t>
    <phoneticPr fontId="2" type="noConversion"/>
  </si>
  <si>
    <t>작업부산물(△)</t>
    <phoneticPr fontId="2" type="noConversion"/>
  </si>
  <si>
    <t xml:space="preserve"> 가 1) + 가 2) + 가 3)</t>
    <phoneticPr fontId="2" type="noConversion"/>
  </si>
  <si>
    <t xml:space="preserve"> 다 4) 의</t>
    <phoneticPr fontId="2" type="noConversion"/>
  </si>
  <si>
    <t>관급자재</t>
    <phoneticPr fontId="2" type="noConversion"/>
  </si>
  <si>
    <t>FHF
32W*3</t>
    <phoneticPr fontId="2" type="noConversion"/>
  </si>
  <si>
    <t>고소작업차</t>
    <phoneticPr fontId="2" type="noConversion"/>
  </si>
  <si>
    <t>조달수수료</t>
    <phoneticPr fontId="2" type="noConversion"/>
  </si>
  <si>
    <t xml:space="preserve"> 나 의</t>
    <phoneticPr fontId="26" type="noConversion"/>
  </si>
  <si>
    <t>3톤</t>
    <phoneticPr fontId="2" type="noConversion"/>
  </si>
  <si>
    <t>※ 방호차량 50개 : 고소작업차(2대) 일일 작업 등수</t>
    <phoneticPr fontId="2" type="noConversion"/>
  </si>
  <si>
    <t>개</t>
    <phoneticPr fontId="2" type="noConversion"/>
  </si>
  <si>
    <t xml:space="preserve"> 가 + 나 1) + 관급자재비) 의 </t>
    <phoneticPr fontId="26" type="noConversion"/>
  </si>
  <si>
    <t>17일*2인</t>
    <phoneticPr fontId="2" type="noConversion"/>
  </si>
  <si>
    <t>846개/50개</t>
    <phoneticPr fontId="2" type="noConversion"/>
  </si>
  <si>
    <t>846개*5kg</t>
    <phoneticPr fontId="2" type="noConversion"/>
  </si>
  <si>
    <t xml:space="preserve"> 다1) + 다2) + 다3) + 다4) + 다5) + 다6) + 다7) + 다8) + 다9)</t>
    <phoneticPr fontId="26" type="noConversion"/>
  </si>
  <si>
    <t>4.</t>
    <phoneticPr fontId="2" type="noConversion"/>
  </si>
  <si>
    <t>5.</t>
  </si>
  <si>
    <t>6.</t>
  </si>
  <si>
    <t>7.</t>
  </si>
  <si>
    <t>8.</t>
  </si>
  <si>
    <t>9.</t>
  </si>
  <si>
    <t>10.</t>
  </si>
  <si>
    <t xml:space="preserve"> 1 + 2 + 3 + 4</t>
    <phoneticPr fontId="2" type="noConversion"/>
  </si>
  <si>
    <t xml:space="preserve"> 5 의</t>
    <phoneticPr fontId="26" type="noConversion"/>
  </si>
  <si>
    <t xml:space="preserve"> 5 + 6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</si>
</sst>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#,##0.000"/>
    <numFmt numFmtId="179" formatCode="#,##0_);[Red]\(#,##0\)"/>
    <numFmt numFmtId="180" formatCode="&quot;P&quot;###0"/>
    <numFmt numFmtId="182" formatCode="_ * #,##0.00_ ;_ * \-#,##0.00_ ;_ * &quot;-&quot;??_ ;_ @_ "/>
    <numFmt numFmtId="183" formatCode="_(&quot;$&quot;* #,##0_);_(&quot;$&quot;* \(#,##0\);_(&quot;$&quot;* &quot;-&quot;_);_(@_)"/>
    <numFmt numFmtId="184" formatCode="_(&quot;$&quot;* #,##0.00_);_(&quot;$&quot;* \(#,##0.00\);_(&quot;$&quot;* &quot;-&quot;??_);_(@_)"/>
    <numFmt numFmtId="185" formatCode="\(\5\)*0.0%"/>
    <numFmt numFmtId="186" formatCode="\(\5\)\x0.0%"/>
    <numFmt numFmtId="187" formatCode="\5\x00%"/>
    <numFmt numFmtId="188" formatCode="\5\x0.0%"/>
    <numFmt numFmtId="189" formatCode="_-&quot;₩&quot;* #,##0.00_-;\!\-&quot;₩&quot;* #,##0.00_-;_-&quot;₩&quot;* &quot;-&quot;??_-;_-@_-"/>
    <numFmt numFmtId="194" formatCode="#,##0_ "/>
    <numFmt numFmtId="197" formatCode="&quot;공  사  명 : &quot;@"/>
    <numFmt numFmtId="198" formatCode="_ * #,##0.00_ ;_ * &quot;₩&quot;&quot;₩&quot;&quot;₩&quot;&quot;₩&quot;&quot;₩&quot;&quot;₩&quot;&quot;₩&quot;\-#,##0.00_ ;_ * &quot;-&quot;??_ ;_ @_ "/>
    <numFmt numFmtId="199" formatCode="&quot;₩&quot;#,##0;[Red]&quot;₩&quot;&quot;₩&quot;&quot;₩&quot;&quot;₩&quot;&quot;₩&quot;&quot;₩&quot;&quot;₩&quot;&quot;₩&quot;\-#,##0"/>
    <numFmt numFmtId="200" formatCode="#,##0.00;[Red]&quot;-&quot;#,##0.00"/>
    <numFmt numFmtId="201" formatCode="&quot;$&quot;#,##0.00_);\(&quot;$&quot;#,##0.00\)"/>
    <numFmt numFmtId="202" formatCode="_-* #&quot;₩&quot;\!\!\,##0_-;&quot;₩&quot;&quot;₩&quot;\!\!\-* #&quot;₩&quot;\!\!\,##0_-;_-* &quot;-&quot;_-;_-@_-"/>
  </numFmts>
  <fonts count="4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2"/>
      <name val="±¼¸²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24"/>
      <name val="굴림"/>
      <family val="3"/>
      <charset val="129"/>
    </font>
    <font>
      <sz val="12"/>
      <name val="바탕"/>
      <family val="1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2"/>
      <name val="돋움"/>
      <family val="3"/>
      <charset val="129"/>
    </font>
    <font>
      <sz val="8"/>
      <name val="바탕체"/>
      <family val="1"/>
      <charset val="129"/>
    </font>
    <font>
      <sz val="8"/>
      <name val="굴림"/>
      <family val="3"/>
      <charset val="129"/>
    </font>
    <font>
      <b/>
      <sz val="20"/>
      <name val="굴림"/>
      <family val="3"/>
      <charset val="129"/>
    </font>
    <font>
      <b/>
      <sz val="11"/>
      <name val="굴림"/>
      <family val="3"/>
      <charset val="129"/>
    </font>
    <font>
      <sz val="11"/>
      <name val="돋움체"/>
      <family val="3"/>
      <charset val="129"/>
    </font>
    <font>
      <sz val="11"/>
      <color indexed="8"/>
      <name val="굴림"/>
      <family val="3"/>
      <charset val="129"/>
    </font>
    <font>
      <b/>
      <sz val="12"/>
      <name val="굴림체"/>
      <family val="3"/>
      <charset val="129"/>
    </font>
    <font>
      <sz val="10"/>
      <name val="돋움"/>
      <family val="3"/>
      <charset val="129"/>
    </font>
    <font>
      <sz val="10"/>
      <name val="바탕체"/>
      <family val="1"/>
      <charset val="129"/>
    </font>
    <font>
      <sz val="13"/>
      <name val="돋움체"/>
      <family val="3"/>
      <charset val="129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뼻뮝"/>
      <family val="3"/>
      <charset val="129"/>
    </font>
    <font>
      <i/>
      <sz val="1"/>
      <color indexed="8"/>
      <name val="Courier"/>
      <family val="3"/>
    </font>
    <font>
      <sz val="12"/>
      <name val="Helv"/>
      <family val="2"/>
    </font>
    <font>
      <sz val="12"/>
      <color theme="1"/>
      <name val="굴림"/>
      <family val="3"/>
      <charset val="129"/>
    </font>
    <font>
      <sz val="12"/>
      <color theme="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gradientFill degree="270">
        <stop position="0">
          <color theme="0"/>
        </stop>
        <stop position="1">
          <color theme="0" tint="-0.25098422193060094"/>
        </stop>
      </gradient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12"/>
      </right>
      <top style="medium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7">
    <xf numFmtId="0" fontId="0" fillId="0" borderId="0">
      <alignment vertical="center"/>
    </xf>
    <xf numFmtId="0" fontId="30" fillId="0" borderId="0"/>
    <xf numFmtId="176" fontId="32" fillId="0" borderId="0" applyFont="0" applyFill="0" applyBorder="0" applyAlignment="0" applyProtection="0"/>
    <xf numFmtId="0" fontId="4" fillId="0" borderId="0"/>
    <xf numFmtId="0" fontId="1" fillId="0" borderId="0"/>
    <xf numFmtId="198" fontId="4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33" fillId="0" borderId="0"/>
    <xf numFmtId="0" fontId="9" fillId="0" borderId="0"/>
    <xf numFmtId="176" fontId="31" fillId="0" borderId="0" applyFont="0" applyFill="0" applyBorder="0" applyAlignment="0" applyProtection="0"/>
    <xf numFmtId="0" fontId="15" fillId="0" borderId="0"/>
    <xf numFmtId="0" fontId="9" fillId="0" borderId="0" applyNumberFormat="0" applyFill="0" applyBorder="0" applyAlignment="0" applyProtection="0"/>
    <xf numFmtId="0" fontId="7" fillId="0" borderId="0"/>
    <xf numFmtId="0" fontId="8" fillId="0" borderId="0"/>
    <xf numFmtId="176" fontId="9" fillId="0" borderId="0" applyFont="0" applyFill="0" applyBorder="0" applyAlignment="0" applyProtection="0"/>
    <xf numFmtId="188" fontId="1" fillId="0" borderId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187" fontId="1" fillId="0" borderId="0"/>
    <xf numFmtId="185" fontId="1" fillId="0" borderId="0"/>
    <xf numFmtId="0" fontId="35" fillId="0" borderId="0">
      <protection locked="0"/>
    </xf>
    <xf numFmtId="0" fontId="35" fillId="0" borderId="0">
      <protection locked="0"/>
    </xf>
    <xf numFmtId="0" fontId="39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9" fillId="0" borderId="0">
      <protection locked="0"/>
    </xf>
    <xf numFmtId="176" fontId="4" fillId="0" borderId="0" applyFont="0" applyFill="0" applyBorder="0" applyAlignment="0" applyProtection="0"/>
    <xf numFmtId="38" fontId="10" fillId="2" borderId="0" applyNumberFormat="0" applyBorder="0" applyAlignment="0" applyProtection="0"/>
    <xf numFmtId="0" fontId="11" fillId="0" borderId="0">
      <alignment horizontal="left"/>
    </xf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0" fillId="2" borderId="3" applyNumberFormat="0" applyBorder="0" applyAlignment="0" applyProtection="0"/>
    <xf numFmtId="176" fontId="32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3" fillId="0" borderId="4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6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9" fillId="0" borderId="0"/>
    <xf numFmtId="0" fontId="9" fillId="0" borderId="0"/>
    <xf numFmtId="10" fontId="9" fillId="0" borderId="0" applyFont="0" applyFill="0" applyBorder="0" applyAlignment="0" applyProtection="0"/>
    <xf numFmtId="176" fontId="32" fillId="0" borderId="0" applyFont="0" applyFill="0" applyBorder="0" applyAlignment="0" applyProtection="0"/>
    <xf numFmtId="0" fontId="13" fillId="0" borderId="0"/>
    <xf numFmtId="0" fontId="14" fillId="0" borderId="0" applyFill="0" applyBorder="0" applyProtection="0">
      <alignment horizontal="centerContinuous" vertical="center"/>
    </xf>
    <xf numFmtId="0" fontId="15" fillId="2" borderId="0" applyFill="0" applyBorder="0" applyProtection="0">
      <alignment horizontal="center" vertical="center"/>
    </xf>
    <xf numFmtId="0" fontId="22" fillId="0" borderId="5">
      <alignment horizontal="left"/>
    </xf>
    <xf numFmtId="199" fontId="9" fillId="0" borderId="0" applyFont="0" applyFill="0" applyBorder="0" applyAlignment="0" applyProtection="0"/>
    <xf numFmtId="184" fontId="1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0" fontId="35" fillId="0" borderId="0">
      <protection locked="0"/>
    </xf>
    <xf numFmtId="0" fontId="35" fillId="0" borderId="0"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9" fontId="6" fillId="2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9" fontId="17" fillId="0" borderId="0" applyFont="0" applyFill="0" applyBorder="0" applyAlignment="0" applyProtection="0"/>
    <xf numFmtId="0" fontId="38" fillId="0" borderId="0"/>
    <xf numFmtId="182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201" fontId="1" fillId="0" borderId="0" applyFont="0" applyFill="0" applyBorder="0" applyAlignment="0" applyProtection="0"/>
    <xf numFmtId="4" fontId="35" fillId="0" borderId="0">
      <protection locked="0"/>
    </xf>
    <xf numFmtId="194" fontId="1" fillId="0" borderId="0">
      <protection locked="0"/>
    </xf>
    <xf numFmtId="202" fontId="1" fillId="0" borderId="0" applyFont="0" applyFill="0" applyBorder="0" applyAlignment="0" applyProtection="0"/>
    <xf numFmtId="189" fontId="4" fillId="2" borderId="0" applyFill="0" applyBorder="0" applyProtection="0">
      <alignment horizontal="right"/>
    </xf>
    <xf numFmtId="0" fontId="4" fillId="0" borderId="0" applyFont="0" applyFill="0" applyBorder="0" applyAlignment="0" applyProtection="0"/>
    <xf numFmtId="42" fontId="17" fillId="0" borderId="0" applyFont="0" applyFill="0" applyBorder="0" applyAlignment="0" applyProtection="0"/>
    <xf numFmtId="0" fontId="4" fillId="0" borderId="0">
      <protection locked="0"/>
    </xf>
    <xf numFmtId="0" fontId="1" fillId="0" borderId="0"/>
    <xf numFmtId="0" fontId="17" fillId="0" borderId="0"/>
    <xf numFmtId="0" fontId="9" fillId="0" borderId="0">
      <alignment vertical="center"/>
    </xf>
    <xf numFmtId="0" fontId="41" fillId="0" borderId="0">
      <alignment vertical="center"/>
    </xf>
    <xf numFmtId="0" fontId="4" fillId="0" borderId="0"/>
    <xf numFmtId="0" fontId="35" fillId="0" borderId="6">
      <protection locked="0"/>
    </xf>
    <xf numFmtId="0" fontId="4" fillId="0" borderId="0">
      <protection locked="0"/>
    </xf>
    <xf numFmtId="194" fontId="1" fillId="0" borderId="0">
      <protection locked="0"/>
    </xf>
  </cellStyleXfs>
  <cellXfs count="81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20" fillId="0" borderId="0" xfId="85" applyFont="1" applyAlignment="1">
      <alignment vertical="center"/>
    </xf>
    <xf numFmtId="179" fontId="25" fillId="2" borderId="7" xfId="85" applyNumberFormat="1" applyFont="1" applyFill="1" applyBorder="1" applyAlignment="1">
      <alignment vertical="center"/>
    </xf>
    <xf numFmtId="0" fontId="20" fillId="0" borderId="8" xfId="85" applyFont="1" applyBorder="1" applyAlignment="1">
      <alignment vertical="center"/>
    </xf>
    <xf numFmtId="0" fontId="20" fillId="2" borderId="9" xfId="85" quotePrefix="1" applyFont="1" applyFill="1" applyBorder="1" applyAlignment="1">
      <alignment vertical="center"/>
    </xf>
    <xf numFmtId="179" fontId="25" fillId="0" borderId="10" xfId="85" applyNumberFormat="1" applyFont="1" applyFill="1" applyBorder="1" applyAlignment="1">
      <alignment vertical="center"/>
    </xf>
    <xf numFmtId="0" fontId="20" fillId="0" borderId="11" xfId="85" applyFont="1" applyFill="1" applyBorder="1" applyAlignment="1">
      <alignment horizontal="center" vertical="center"/>
    </xf>
    <xf numFmtId="0" fontId="20" fillId="0" borderId="12" xfId="85" quotePrefix="1" applyFont="1" applyFill="1" applyBorder="1" applyAlignment="1">
      <alignment horizontal="center" vertical="center"/>
    </xf>
    <xf numFmtId="179" fontId="25" fillId="0" borderId="13" xfId="85" applyNumberFormat="1" applyFont="1" applyFill="1" applyBorder="1" applyAlignment="1">
      <alignment vertical="center"/>
    </xf>
    <xf numFmtId="0" fontId="20" fillId="0" borderId="14" xfId="85" applyFont="1" applyFill="1" applyBorder="1" applyAlignment="1">
      <alignment vertical="center"/>
    </xf>
    <xf numFmtId="0" fontId="20" fillId="0" borderId="15" xfId="85" quotePrefix="1" applyFont="1" applyFill="1" applyBorder="1" applyAlignment="1">
      <alignment horizontal="left" vertical="center"/>
    </xf>
    <xf numFmtId="179" fontId="25" fillId="0" borderId="13" xfId="85" applyNumberFormat="1" applyFont="1" applyBorder="1" applyAlignment="1">
      <alignment vertical="center"/>
    </xf>
    <xf numFmtId="9" fontId="20" fillId="0" borderId="14" xfId="85" applyNumberFormat="1" applyFont="1" applyBorder="1" applyAlignment="1">
      <alignment vertical="center"/>
    </xf>
    <xf numFmtId="0" fontId="20" fillId="0" borderId="14" xfId="85" applyFont="1" applyBorder="1" applyAlignment="1">
      <alignment vertical="center"/>
    </xf>
    <xf numFmtId="10" fontId="20" fillId="0" borderId="14" xfId="85" applyNumberFormat="1" applyFont="1" applyFill="1" applyBorder="1" applyAlignment="1">
      <alignment vertical="center"/>
    </xf>
    <xf numFmtId="0" fontId="20" fillId="0" borderId="15" xfId="85" applyFont="1" applyFill="1" applyBorder="1" applyAlignment="1">
      <alignment horizontal="left" vertical="center"/>
    </xf>
    <xf numFmtId="179" fontId="20" fillId="0" borderId="13" xfId="85" applyNumberFormat="1" applyFont="1" applyFill="1" applyBorder="1" applyAlignment="1">
      <alignment vertical="center"/>
    </xf>
    <xf numFmtId="0" fontId="20" fillId="0" borderId="15" xfId="85" applyFont="1" applyFill="1" applyBorder="1" applyAlignment="1">
      <alignment vertical="center"/>
    </xf>
    <xf numFmtId="0" fontId="23" fillId="0" borderId="15" xfId="85" applyFont="1" applyFill="1" applyBorder="1" applyAlignment="1">
      <alignment horizontal="left" vertical="center"/>
    </xf>
    <xf numFmtId="3" fontId="21" fillId="0" borderId="3" xfId="99" applyNumberFormat="1" applyFont="1" applyBorder="1" applyAlignment="1">
      <alignment horizontal="distributed" vertical="center" indent="1"/>
    </xf>
    <xf numFmtId="3" fontId="19" fillId="0" borderId="3" xfId="0" applyNumberFormat="1" applyFont="1" applyBorder="1" applyAlignment="1">
      <alignment horizontal="center" vertical="center"/>
    </xf>
    <xf numFmtId="3" fontId="19" fillId="0" borderId="0" xfId="0" applyNumberFormat="1" applyFont="1" applyAlignment="1">
      <alignment horizontal="center" vertical="center"/>
    </xf>
    <xf numFmtId="177" fontId="19" fillId="0" borderId="0" xfId="0" applyNumberFormat="1" applyFont="1" applyAlignment="1">
      <alignment horizontal="center" vertical="center"/>
    </xf>
    <xf numFmtId="3" fontId="29" fillId="0" borderId="3" xfId="99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18" fillId="4" borderId="3" xfId="0" applyFont="1" applyFill="1" applyBorder="1" applyAlignment="1">
      <alignment horizontal="center" vertical="center"/>
    </xf>
    <xf numFmtId="3" fontId="18" fillId="4" borderId="3" xfId="0" applyNumberFormat="1" applyFont="1" applyFill="1" applyBorder="1" applyAlignment="1">
      <alignment horizontal="center" vertical="center"/>
    </xf>
    <xf numFmtId="177" fontId="18" fillId="4" borderId="3" xfId="0" applyNumberFormat="1" applyFont="1" applyFill="1" applyBorder="1" applyAlignment="1">
      <alignment horizontal="center" vertical="center"/>
    </xf>
    <xf numFmtId="0" fontId="19" fillId="0" borderId="3" xfId="0" applyFont="1" applyBorder="1" applyAlignment="1">
      <alignment horizontal="distributed" vertical="center" indent="1"/>
    </xf>
    <xf numFmtId="0" fontId="19" fillId="0" borderId="3" xfId="0" applyFont="1" applyBorder="1" applyAlignment="1">
      <alignment horizontal="center" vertical="center" wrapText="1"/>
    </xf>
    <xf numFmtId="3" fontId="19" fillId="0" borderId="3" xfId="0" applyNumberFormat="1" applyFont="1" applyBorder="1" applyAlignment="1">
      <alignment horizontal="right" vertical="center"/>
    </xf>
    <xf numFmtId="0" fontId="19" fillId="0" borderId="3" xfId="0" applyFont="1" applyBorder="1" applyAlignment="1">
      <alignment horizontal="right" vertical="center"/>
    </xf>
    <xf numFmtId="180" fontId="19" fillId="0" borderId="3" xfId="0" applyNumberFormat="1" applyFont="1" applyBorder="1" applyAlignment="1">
      <alignment horizontal="center" vertical="center"/>
    </xf>
    <xf numFmtId="180" fontId="19" fillId="0" borderId="0" xfId="0" applyNumberFormat="1" applyFont="1" applyAlignment="1">
      <alignment horizontal="center" vertical="center"/>
    </xf>
    <xf numFmtId="180" fontId="18" fillId="4" borderId="3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25" fillId="0" borderId="14" xfId="85" applyFont="1" applyFill="1" applyBorder="1" applyAlignment="1">
      <alignment horizontal="distributed" vertical="center" indent="1"/>
    </xf>
    <xf numFmtId="0" fontId="20" fillId="0" borderId="14" xfId="85" applyFont="1" applyFill="1" applyBorder="1" applyAlignment="1">
      <alignment horizontal="distributed" vertical="center" indent="1"/>
    </xf>
    <xf numFmtId="0" fontId="25" fillId="3" borderId="23" xfId="85" applyFont="1" applyFill="1" applyBorder="1" applyAlignment="1">
      <alignment horizontal="centerContinuous" vertical="center"/>
    </xf>
    <xf numFmtId="0" fontId="20" fillId="3" borderId="24" xfId="85" applyFont="1" applyFill="1" applyBorder="1" applyAlignment="1">
      <alignment horizontal="centerContinuous" vertical="center"/>
    </xf>
    <xf numFmtId="0" fontId="25" fillId="3" borderId="25" xfId="85" applyFont="1" applyFill="1" applyBorder="1" applyAlignment="1">
      <alignment horizontal="center" vertical="center"/>
    </xf>
    <xf numFmtId="49" fontId="5" fillId="0" borderId="26" xfId="0" applyNumberFormat="1" applyFont="1" applyBorder="1" applyAlignment="1">
      <alignment horizontal="left" vertical="center"/>
    </xf>
    <xf numFmtId="41" fontId="0" fillId="0" borderId="0" xfId="83" applyFont="1">
      <alignment vertical="center"/>
    </xf>
    <xf numFmtId="41" fontId="0" fillId="0" borderId="0" xfId="0" applyNumberFormat="1">
      <alignment vertical="center"/>
    </xf>
    <xf numFmtId="0" fontId="18" fillId="4" borderId="3" xfId="0" applyFont="1" applyFill="1" applyBorder="1" applyAlignment="1">
      <alignment horizontal="left" vertical="center" indent="1"/>
    </xf>
    <xf numFmtId="0" fontId="19" fillId="0" borderId="3" xfId="0" applyFont="1" applyBorder="1" applyAlignment="1" applyProtection="1">
      <alignment horizontal="left" vertical="center" indent="1"/>
      <protection hidden="1"/>
    </xf>
    <xf numFmtId="0" fontId="19" fillId="0" borderId="0" xfId="0" applyFont="1" applyAlignment="1">
      <alignment horizontal="left" vertical="center" indent="1"/>
    </xf>
    <xf numFmtId="3" fontId="19" fillId="0" borderId="3" xfId="0" applyNumberFormat="1" applyFont="1" applyBorder="1" applyAlignment="1">
      <alignment horizontal="left" vertical="center" indent="1"/>
    </xf>
    <xf numFmtId="3" fontId="19" fillId="0" borderId="3" xfId="0" applyNumberFormat="1" applyFont="1" applyBorder="1" applyAlignment="1">
      <alignment horizontal="distributed" vertical="center" indent="1"/>
    </xf>
    <xf numFmtId="3" fontId="3" fillId="0" borderId="3" xfId="0" applyNumberFormat="1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/>
    </xf>
    <xf numFmtId="0" fontId="42" fillId="0" borderId="22" xfId="0" applyFont="1" applyBorder="1" applyAlignment="1">
      <alignment horizontal="center" vertical="center"/>
    </xf>
    <xf numFmtId="4" fontId="19" fillId="0" borderId="3" xfId="0" applyNumberFormat="1" applyFont="1" applyBorder="1" applyAlignment="1">
      <alignment horizontal="right" vertical="center"/>
    </xf>
    <xf numFmtId="41" fontId="27" fillId="0" borderId="0" xfId="83" applyFont="1" applyAlignment="1">
      <alignment vertical="center"/>
    </xf>
    <xf numFmtId="0" fontId="18" fillId="0" borderId="3" xfId="0" applyFont="1" applyBorder="1" applyAlignment="1">
      <alignment horizontal="distributed" vertical="center" indent="1"/>
    </xf>
    <xf numFmtId="194" fontId="25" fillId="0" borderId="13" xfId="85" applyNumberFormat="1" applyFont="1" applyFill="1" applyBorder="1" applyAlignment="1">
      <alignment vertical="center"/>
    </xf>
    <xf numFmtId="194" fontId="20" fillId="0" borderId="13" xfId="85" applyNumberFormat="1" applyFont="1" applyFill="1" applyBorder="1" applyAlignment="1">
      <alignment vertical="center"/>
    </xf>
    <xf numFmtId="10" fontId="20" fillId="0" borderId="14" xfId="85" applyNumberFormat="1" applyFont="1" applyBorder="1" applyAlignment="1">
      <alignment vertical="center"/>
    </xf>
    <xf numFmtId="0" fontId="19" fillId="5" borderId="3" xfId="0" applyFont="1" applyFill="1" applyBorder="1" applyAlignment="1" applyProtection="1">
      <alignment horizontal="left" vertical="center" indent="1"/>
      <protection hidden="1"/>
    </xf>
    <xf numFmtId="3" fontId="19" fillId="5" borderId="3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2" xfId="85" applyFont="1" applyFill="1" applyBorder="1" applyAlignment="1">
      <alignment horizontal="distributed" vertical="center" indent="1"/>
    </xf>
    <xf numFmtId="0" fontId="25" fillId="0" borderId="14" xfId="85" applyFont="1" applyFill="1" applyBorder="1" applyAlignment="1">
      <alignment horizontal="distributed" vertical="center" indent="1"/>
    </xf>
    <xf numFmtId="0" fontId="25" fillId="2" borderId="30" xfId="85" applyFont="1" applyFill="1" applyBorder="1" applyAlignment="1">
      <alignment horizontal="distributed" vertical="center" indent="1"/>
    </xf>
    <xf numFmtId="0" fontId="25" fillId="2" borderId="8" xfId="85" applyFont="1" applyFill="1" applyBorder="1" applyAlignment="1">
      <alignment horizontal="distributed" vertical="center" indent="1"/>
    </xf>
    <xf numFmtId="0" fontId="16" fillId="0" borderId="27" xfId="85" applyFont="1" applyBorder="1" applyAlignment="1">
      <alignment horizontal="center" vertical="center"/>
    </xf>
    <xf numFmtId="0" fontId="16" fillId="0" borderId="28" xfId="85" applyFont="1" applyBorder="1" applyAlignment="1">
      <alignment horizontal="center" vertical="center"/>
    </xf>
    <xf numFmtId="0" fontId="16" fillId="0" borderId="29" xfId="85" applyFont="1" applyBorder="1" applyAlignment="1">
      <alignment horizontal="center" vertical="center"/>
    </xf>
    <xf numFmtId="0" fontId="28" fillId="0" borderId="17" xfId="86" applyFont="1" applyBorder="1" applyAlignment="1">
      <alignment horizontal="left" vertical="center"/>
    </xf>
    <xf numFmtId="0" fontId="28" fillId="0" borderId="4" xfId="86" applyFont="1" applyBorder="1" applyAlignment="1">
      <alignment horizontal="left" vertical="center"/>
    </xf>
    <xf numFmtId="0" fontId="28" fillId="0" borderId="16" xfId="86" applyFont="1" applyBorder="1" applyAlignment="1">
      <alignment horizontal="left" vertical="center"/>
    </xf>
    <xf numFmtId="0" fontId="25" fillId="3" borderId="21" xfId="85" applyFont="1" applyFill="1" applyBorder="1" applyAlignment="1">
      <alignment horizontal="center" vertical="center"/>
    </xf>
    <xf numFmtId="0" fontId="25" fillId="3" borderId="20" xfId="85" applyFont="1" applyFill="1" applyBorder="1" applyAlignment="1">
      <alignment horizontal="center" vertical="center"/>
    </xf>
    <xf numFmtId="0" fontId="25" fillId="0" borderId="2" xfId="85" applyFont="1" applyFill="1" applyBorder="1" applyAlignment="1">
      <alignment horizontal="center" vertical="center"/>
    </xf>
    <xf numFmtId="0" fontId="25" fillId="0" borderId="14" xfId="85" applyFont="1" applyFill="1" applyBorder="1" applyAlignment="1">
      <alignment horizontal="center" vertical="center"/>
    </xf>
    <xf numFmtId="197" fontId="18" fillId="0" borderId="19" xfId="103" applyNumberFormat="1" applyFont="1" applyBorder="1" applyAlignment="1">
      <alignment horizontal="left" vertical="center"/>
    </xf>
    <xf numFmtId="197" fontId="18" fillId="0" borderId="0" xfId="103" applyNumberFormat="1" applyFont="1" applyAlignment="1">
      <alignment horizontal="left" vertical="center"/>
    </xf>
    <xf numFmtId="197" fontId="18" fillId="0" borderId="18" xfId="103" applyNumberFormat="1" applyFont="1" applyBorder="1" applyAlignment="1">
      <alignment horizontal="left" vertical="center"/>
    </xf>
  </cellXfs>
  <cellStyles count="107">
    <cellStyle name="          _x000d__x000a_386grabber=vga.3gr_x000d__x000a_" xfId="1"/>
    <cellStyle name="_x0004__x0004__x0019__x001b__x0004_$_x0010__x0010__x0008__x0001_" xfId="2"/>
    <cellStyle name="??&amp;O?&amp;H?_x0008__x000f__x0007_?_x0007__x0001__x0001_" xfId="3"/>
    <cellStyle name="??&amp;O?&amp;H?_x0008_??_x0007__x0001__x0001_" xfId="4"/>
    <cellStyle name="_산동 농협동로지소 청사 신축공사-1" xfId="5"/>
    <cellStyle name="_산동 농협동로지소 청사 신축공사-1_1" xfId="6"/>
    <cellStyle name="_옥포초등학교소방내역서" xfId="7"/>
    <cellStyle name="_유기전기1(동영ENG내역)" xfId="8"/>
    <cellStyle name="_x0007__x0009__x000d__x000d_­­_x0007__x0009_­" xfId="9"/>
    <cellStyle name="1" xfId="10"/>
    <cellStyle name="19990216" xfId="11"/>
    <cellStyle name="C￥AØ_TRANPORTATION" xfId="12"/>
    <cellStyle name="category" xfId="13"/>
    <cellStyle name="Comma [0]_ SG&amp;A Bridge " xfId="14"/>
    <cellStyle name="comma zerodec" xfId="15"/>
    <cellStyle name="Comma_ SG&amp;A Bridge " xfId="16"/>
    <cellStyle name="Currency [0]_ SG&amp;A Bridge " xfId="17"/>
    <cellStyle name="Currency_ SG&amp;A Bridge " xfId="18"/>
    <cellStyle name="Currency1" xfId="19"/>
    <cellStyle name="Dollar (zero dec)" xfId="20"/>
    <cellStyle name="F2" xfId="21"/>
    <cellStyle name="F3" xfId="22"/>
    <cellStyle name="F4" xfId="23"/>
    <cellStyle name="F5" xfId="24"/>
    <cellStyle name="F6" xfId="25"/>
    <cellStyle name="F7" xfId="26"/>
    <cellStyle name="F8" xfId="27"/>
    <cellStyle name="ǦǦ_x0003_" xfId="28"/>
    <cellStyle name="Grey" xfId="29"/>
    <cellStyle name="HEADER" xfId="30"/>
    <cellStyle name="Header1" xfId="31"/>
    <cellStyle name="Header2" xfId="32"/>
    <cellStyle name="Input [yellow]" xfId="33"/>
    <cellStyle name="_x0001__x0002_ĵĵ_x0007__x0009_ĵĵ_x000d__x000d_ƨƬ_x0001__x0002_ƨƬ_x0007__x000d_ǒǓ_x0009__x000d_ǜǜ_x000d__x000d_ǪǪ_x0007__x0007__x0005__x0005__x0010__x0001_ဠ" xfId="34"/>
    <cellStyle name="Milliers [0]_Arabian Spec" xfId="35"/>
    <cellStyle name="Milliers_Arabian Spec" xfId="36"/>
    <cellStyle name="Model" xfId="37"/>
    <cellStyle name="Mon?aire [0]_Arabian Spec" xfId="38"/>
    <cellStyle name="Mon?aire_Arabian Spec" xfId="39"/>
    <cellStyle name="Normal - Style1" xfId="40"/>
    <cellStyle name="Normal - Style2" xfId="41"/>
    <cellStyle name="Normal - Style3" xfId="42"/>
    <cellStyle name="Normal - Style4" xfId="43"/>
    <cellStyle name="Normal - Style5" xfId="44"/>
    <cellStyle name="Normal - Style6" xfId="45"/>
    <cellStyle name="Normal - Style7" xfId="46"/>
    <cellStyle name="Normal - Style8" xfId="47"/>
    <cellStyle name="Normal_ SG&amp;A Bridge " xfId="48"/>
    <cellStyle name="oft Excel]_x000d__x000a_Comment=The open=/f lines load custom functions into the Paste Function list._x000d__x000a_Maximized=3_x000d__x000a_AutoFormat=" xfId="49"/>
    <cellStyle name="Percent [2]" xfId="50"/>
    <cellStyle name="_x0001__x0002_ƨƬ_x0007__x000d_ǒǓ_x0009__x000d_ǜǜ_x000d__x000d_ǪǪ_x0007__x0007__x0005__x0005__x0010__x0001_ဠ" xfId="51"/>
    <cellStyle name="subhead" xfId="52"/>
    <cellStyle name="title [1]" xfId="53"/>
    <cellStyle name="title [2]" xfId="54"/>
    <cellStyle name="UM" xfId="55"/>
    <cellStyle name="_x0010__x0001_ဠ" xfId="56"/>
    <cellStyle name="고정소숫점" xfId="57"/>
    <cellStyle name="고정출력1" xfId="58"/>
    <cellStyle name="고정출력2" xfId="59"/>
    <cellStyle name="咬訌裝?INCOM1" xfId="60"/>
    <cellStyle name="咬訌裝?INCOM10" xfId="61"/>
    <cellStyle name="咬訌裝?INCOM2" xfId="62"/>
    <cellStyle name="咬訌裝?INCOM3" xfId="63"/>
    <cellStyle name="咬訌裝?INCOM4" xfId="64"/>
    <cellStyle name="咬訌裝?INCOM5" xfId="65"/>
    <cellStyle name="咬訌裝?INCOM6" xfId="66"/>
    <cellStyle name="咬訌裝?INCOM7" xfId="67"/>
    <cellStyle name="咬訌裝?INCOM8" xfId="68"/>
    <cellStyle name="咬訌裝?INCOM9" xfId="69"/>
    <cellStyle name="咬訌裝?PRIB11" xfId="70"/>
    <cellStyle name="날짜" xfId="71"/>
    <cellStyle name="달러" xfId="72"/>
    <cellStyle name="뒤에 오는 하이퍼링크_가창중학교 교사 환경개선 사업공사" xfId="73"/>
    <cellStyle name="똿뗦먛귟 [0.00]_PRODUCT DETAIL Q1" xfId="74"/>
    <cellStyle name="똿뗦먛귟_PRODUCT DETAIL Q1" xfId="75"/>
    <cellStyle name="믅됞 [0.00]_PRODUCT DETAIL Q1" xfId="76"/>
    <cellStyle name="믅됞_PRODUCT DETAIL Q1" xfId="77"/>
    <cellStyle name="백분율 [0]" xfId="78"/>
    <cellStyle name="백분율 [2]" xfId="79"/>
    <cellStyle name="백분율 2" xfId="80"/>
    <cellStyle name="뷭?_?긚??_1" xfId="81"/>
    <cellStyle name="숫자(R)" xfId="82"/>
    <cellStyle name="쉼표 [0]" xfId="83" builtinId="6"/>
    <cellStyle name="쉼표 [0] 2" xfId="84"/>
    <cellStyle name="쉼표 [0]_강당-전기" xfId="85"/>
    <cellStyle name="쉼표 [0]_금계초-전기" xfId="86"/>
    <cellStyle name="스타일 1" xfId="87"/>
    <cellStyle name="스타일 2" xfId="88"/>
    <cellStyle name="스타일 3" xfId="89"/>
    <cellStyle name="스타일 4" xfId="90"/>
    <cellStyle name="원" xfId="91"/>
    <cellStyle name="자리수" xfId="92"/>
    <cellStyle name="자리수0" xfId="93"/>
    <cellStyle name="콤마 [0]" xfId="94"/>
    <cellStyle name="콤마 [2]" xfId="95"/>
    <cellStyle name="콤마_  종  합  " xfId="96"/>
    <cellStyle name="통화 [0] 2" xfId="97"/>
    <cellStyle name="퍼센트" xfId="98"/>
    <cellStyle name="표준" xfId="0" builtinId="0"/>
    <cellStyle name="표준 2" xfId="99"/>
    <cellStyle name="표준 3" xfId="100"/>
    <cellStyle name="표준 4" xfId="101"/>
    <cellStyle name="표준 5" xfId="102"/>
    <cellStyle name="표준_강당-전기" xfId="103"/>
    <cellStyle name="합산" xfId="104"/>
    <cellStyle name="화폐기호" xfId="105"/>
    <cellStyle name="화폐기호0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1:CO20"/>
  <sheetViews>
    <sheetView showZeros="0" view="pageBreakPreview" zoomScaleNormal="100" zoomScaleSheetLayoutView="100" workbookViewId="0">
      <selection activeCell="H13" sqref="H13"/>
    </sheetView>
  </sheetViews>
  <sheetFormatPr defaultColWidth="8.88671875" defaultRowHeight="24.95" customHeight="1"/>
  <cols>
    <col min="1" max="1" width="1.77734375" style="53" customWidth="1"/>
    <col min="2" max="2" width="20.77734375" style="26" customWidth="1"/>
    <col min="3" max="3" width="10.77734375" style="26" customWidth="1"/>
    <col min="4" max="4" width="4.77734375" style="26" customWidth="1"/>
    <col min="5" max="5" width="7.6640625" style="23" customWidth="1"/>
    <col min="6" max="6" width="4.77734375" style="26" customWidth="1"/>
    <col min="7" max="7" width="7.6640625" style="24" customWidth="1"/>
    <col min="8" max="8" width="47.6640625" style="49" customWidth="1"/>
    <col min="9" max="9" width="10.6640625" style="36" customWidth="1"/>
    <col min="10" max="10" width="1.77734375" style="26" customWidth="1"/>
    <col min="11" max="16384" width="8.88671875" style="26"/>
  </cols>
  <sheetData>
    <row r="1" spans="1:93" ht="24.95" customHeight="1">
      <c r="B1" s="63" t="s">
        <v>18</v>
      </c>
      <c r="C1" s="63"/>
      <c r="D1" s="63"/>
      <c r="E1" s="63"/>
      <c r="F1" s="63"/>
      <c r="G1" s="63"/>
      <c r="H1" s="63"/>
      <c r="I1" s="63"/>
    </row>
    <row r="2" spans="1:93" ht="24.95" customHeight="1">
      <c r="B2" s="63"/>
      <c r="C2" s="63"/>
      <c r="D2" s="63"/>
      <c r="E2" s="63"/>
      <c r="F2" s="63"/>
      <c r="G2" s="63"/>
      <c r="H2" s="63"/>
      <c r="I2" s="63"/>
    </row>
    <row r="3" spans="1:93" ht="24.95" customHeight="1">
      <c r="A3" s="54"/>
      <c r="B3" s="28" t="s">
        <v>19</v>
      </c>
      <c r="C3" s="28" t="s">
        <v>2</v>
      </c>
      <c r="D3" s="28" t="s">
        <v>20</v>
      </c>
      <c r="E3" s="29" t="s">
        <v>0</v>
      </c>
      <c r="F3" s="28" t="s">
        <v>21</v>
      </c>
      <c r="G3" s="30" t="s">
        <v>1</v>
      </c>
      <c r="H3" s="47" t="s">
        <v>22</v>
      </c>
      <c r="I3" s="37" t="s">
        <v>16</v>
      </c>
    </row>
    <row r="4" spans="1:93" ht="24.95" customHeight="1">
      <c r="A4" s="54">
        <v>1</v>
      </c>
      <c r="B4" s="51" t="s">
        <v>65</v>
      </c>
      <c r="C4" s="52" t="s">
        <v>66</v>
      </c>
      <c r="D4" s="2" t="s">
        <v>23</v>
      </c>
      <c r="E4" s="33">
        <f>SUM(F4:G4)</f>
        <v>846</v>
      </c>
      <c r="F4" s="34"/>
      <c r="G4" s="33">
        <f>IF(ISBLANK(H4)=TRUE,"",mathcalc(H4))</f>
        <v>846</v>
      </c>
      <c r="H4" s="48">
        <v>846</v>
      </c>
      <c r="I4" s="22" t="s">
        <v>80</v>
      </c>
    </row>
    <row r="5" spans="1:93" ht="24.95" customHeight="1">
      <c r="A5" s="54">
        <v>2</v>
      </c>
      <c r="B5" s="21" t="s">
        <v>68</v>
      </c>
      <c r="C5" s="25" t="s">
        <v>81</v>
      </c>
      <c r="D5" s="2" t="s">
        <v>23</v>
      </c>
      <c r="E5" s="33">
        <f>SUM(F5:G5)</f>
        <v>846</v>
      </c>
      <c r="F5" s="34"/>
      <c r="G5" s="33">
        <f t="shared" ref="G5:G18" si="0">IF(ISBLANK(H5)=TRUE,"",mathcalc(H5))</f>
        <v>846</v>
      </c>
      <c r="H5" s="48">
        <v>846</v>
      </c>
      <c r="I5" s="22"/>
    </row>
    <row r="6" spans="1:93" ht="24.95" customHeight="1">
      <c r="A6" s="54">
        <v>3</v>
      </c>
      <c r="B6" s="31" t="s">
        <v>69</v>
      </c>
      <c r="C6" s="52" t="s">
        <v>66</v>
      </c>
      <c r="D6" s="2" t="s">
        <v>23</v>
      </c>
      <c r="E6" s="33">
        <f>TRUNC(SUM(F6:G6),0)</f>
        <v>846</v>
      </c>
      <c r="F6" s="33"/>
      <c r="G6" s="33">
        <f t="shared" ref="G6" si="1">IF(ISBLANK(H6)=TRUE,"",mathcalc(H6))</f>
        <v>846</v>
      </c>
      <c r="H6" s="48">
        <v>846</v>
      </c>
      <c r="I6" s="22"/>
    </row>
    <row r="7" spans="1:93" ht="24.95" customHeight="1">
      <c r="A7" s="54">
        <v>4</v>
      </c>
      <c r="B7" s="31" t="s">
        <v>82</v>
      </c>
      <c r="C7" s="25" t="s">
        <v>85</v>
      </c>
      <c r="D7" s="2" t="s">
        <v>87</v>
      </c>
      <c r="E7" s="33">
        <f>SUM(F7:G7)</f>
        <v>846</v>
      </c>
      <c r="F7" s="55"/>
      <c r="G7" s="33">
        <f>ROUNDUP(IF(ISBLANK(H7)=TRUE,"",mathcalc(H7)),0)</f>
        <v>846</v>
      </c>
      <c r="H7" s="61">
        <v>846</v>
      </c>
      <c r="I7" s="62"/>
    </row>
    <row r="8" spans="1:93" ht="24.95" customHeight="1">
      <c r="A8" s="54">
        <v>5</v>
      </c>
      <c r="B8" s="31" t="s">
        <v>61</v>
      </c>
      <c r="C8" s="52" t="s">
        <v>60</v>
      </c>
      <c r="D8" s="2" t="s">
        <v>67</v>
      </c>
      <c r="E8" s="33">
        <f t="shared" ref="E8" si="2">SUM(F8:G8)</f>
        <v>17</v>
      </c>
      <c r="F8" s="55"/>
      <c r="G8" s="33">
        <f>ROUNDUP(IF(ISBLANK(H8)=TRUE,"",mathcalc(H8)),0)</f>
        <v>17</v>
      </c>
      <c r="H8" s="61" t="s">
        <v>90</v>
      </c>
      <c r="I8" s="62"/>
    </row>
    <row r="9" spans="1:93" ht="24.95" customHeight="1">
      <c r="A9" s="54">
        <v>6</v>
      </c>
      <c r="B9" s="31" t="s">
        <v>59</v>
      </c>
      <c r="C9" s="52" t="s">
        <v>58</v>
      </c>
      <c r="D9" s="2" t="s">
        <v>3</v>
      </c>
      <c r="E9" s="33">
        <f>TRUNC(SUM(F9:G9),0)</f>
        <v>34</v>
      </c>
      <c r="F9" s="33"/>
      <c r="G9" s="33">
        <f t="shared" ref="G9:G13" si="3">IF(ISBLANK(H9)=TRUE,"",mathcalc(H9))</f>
        <v>34</v>
      </c>
      <c r="H9" s="48" t="s">
        <v>89</v>
      </c>
      <c r="I9" s="22"/>
    </row>
    <row r="10" spans="1:93" ht="24.95" customHeight="1">
      <c r="A10" s="54">
        <v>7</v>
      </c>
      <c r="B10" s="31" t="s">
        <v>62</v>
      </c>
      <c r="C10" s="52" t="s">
        <v>63</v>
      </c>
      <c r="D10" s="2" t="s">
        <v>64</v>
      </c>
      <c r="E10" s="33">
        <f>TRUNC(SUM(F10:G10),0)</f>
        <v>4230</v>
      </c>
      <c r="F10" s="33"/>
      <c r="G10" s="33">
        <f t="shared" si="3"/>
        <v>4230</v>
      </c>
      <c r="H10" s="48" t="s">
        <v>91</v>
      </c>
      <c r="I10" s="22"/>
    </row>
    <row r="11" spans="1:93" ht="24.95" customHeight="1">
      <c r="A11" s="54">
        <v>8</v>
      </c>
      <c r="B11" s="31"/>
      <c r="C11" s="52"/>
      <c r="D11" s="2"/>
      <c r="E11" s="33">
        <f>TRUNC(SUM(F11:G11),0)</f>
        <v>0</v>
      </c>
      <c r="F11" s="33"/>
      <c r="G11" s="33"/>
      <c r="H11" s="48" t="s">
        <v>86</v>
      </c>
      <c r="I11" s="22"/>
    </row>
    <row r="12" spans="1:93" ht="24.95" customHeight="1">
      <c r="A12" s="54">
        <v>9</v>
      </c>
      <c r="B12" s="31"/>
      <c r="C12" s="52"/>
      <c r="D12" s="2"/>
      <c r="E12" s="33"/>
      <c r="F12" s="55"/>
      <c r="G12" s="33"/>
      <c r="H12" s="48"/>
      <c r="I12" s="22"/>
      <c r="M12" s="23">
        <f>$I$10</f>
        <v>0</v>
      </c>
    </row>
    <row r="13" spans="1:93" ht="24.95" customHeight="1">
      <c r="A13" s="54">
        <v>10</v>
      </c>
      <c r="B13" s="31"/>
      <c r="C13" s="1"/>
      <c r="D13" s="2"/>
      <c r="E13" s="55">
        <f>SUM(F13:G13)</f>
        <v>0</v>
      </c>
      <c r="F13" s="55"/>
      <c r="G13" s="55" t="str">
        <f t="shared" si="3"/>
        <v/>
      </c>
      <c r="H13" s="48"/>
      <c r="I13" s="22"/>
    </row>
    <row r="14" spans="1:93" ht="24.95" customHeight="1">
      <c r="A14" s="54">
        <v>11</v>
      </c>
      <c r="B14" s="31"/>
      <c r="C14" s="52"/>
      <c r="D14" s="2"/>
      <c r="E14" s="33">
        <f>TRUNC(SUM(F14:G14),0)</f>
        <v>0</v>
      </c>
      <c r="F14" s="33"/>
      <c r="G14" s="33" t="str">
        <f t="shared" ref="G14" si="4">IF(ISBLANK(H14)=TRUE,"",mathcalc(H14))</f>
        <v/>
      </c>
      <c r="H14" s="48"/>
      <c r="I14" s="22"/>
    </row>
    <row r="15" spans="1:93" s="27" customFormat="1" ht="24.95" customHeight="1">
      <c r="A15" s="54">
        <v>12</v>
      </c>
      <c r="B15" s="57"/>
      <c r="C15" s="32"/>
      <c r="D15" s="2"/>
      <c r="E15" s="33">
        <f t="shared" ref="E15" si="5">SUM(F15:G15)</f>
        <v>0</v>
      </c>
      <c r="F15" s="34"/>
      <c r="G15" s="33" t="str">
        <f t="shared" ref="G15" si="6">IF(ISBLANK(H15)=TRUE,"",mathcalc(H15))</f>
        <v/>
      </c>
      <c r="H15" s="48"/>
      <c r="I15" s="22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</row>
    <row r="16" spans="1:93" s="27" customFormat="1" ht="24.95" customHeight="1">
      <c r="A16" s="54">
        <v>13</v>
      </c>
      <c r="B16" s="31"/>
      <c r="C16" s="32"/>
      <c r="D16" s="2"/>
      <c r="E16" s="55">
        <f>SUM(F16:G16)</f>
        <v>0</v>
      </c>
      <c r="F16" s="34"/>
      <c r="G16" s="55" t="str">
        <f t="shared" ref="G16:G17" si="7">IF(ISBLANK(H16)=TRUE,"",mathcalc(H16))</f>
        <v/>
      </c>
      <c r="H16" s="48"/>
      <c r="I16" s="22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</row>
    <row r="17" spans="1:93" s="27" customFormat="1" ht="24.95" customHeight="1">
      <c r="A17" s="54">
        <v>14</v>
      </c>
      <c r="B17" s="31"/>
      <c r="C17" s="52"/>
      <c r="D17" s="2"/>
      <c r="E17" s="55">
        <f t="shared" ref="E17" si="8">SUM(F17:G17)</f>
        <v>0</v>
      </c>
      <c r="F17" s="34"/>
      <c r="G17" s="55" t="str">
        <f t="shared" si="7"/>
        <v/>
      </c>
      <c r="H17" s="48"/>
      <c r="I17" s="22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</row>
    <row r="18" spans="1:93" s="27" customFormat="1" ht="24.95" customHeight="1">
      <c r="A18" s="54">
        <v>15</v>
      </c>
      <c r="B18" s="31"/>
      <c r="C18" s="32"/>
      <c r="D18" s="2"/>
      <c r="E18" s="33">
        <f t="shared" ref="E18" si="9">SUM(F18:G18)</f>
        <v>0</v>
      </c>
      <c r="F18" s="34"/>
      <c r="G18" s="33" t="str">
        <f t="shared" si="0"/>
        <v/>
      </c>
      <c r="H18" s="50"/>
      <c r="I18" s="3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</row>
    <row r="19" spans="1:93" s="27" customFormat="1" ht="24.95" customHeight="1">
      <c r="A19" s="54">
        <v>16</v>
      </c>
      <c r="B19" s="31"/>
      <c r="C19" s="1"/>
      <c r="D19" s="2"/>
      <c r="E19" s="33">
        <f t="shared" ref="E19:E20" si="10">SUM(F19:G19)</f>
        <v>0</v>
      </c>
      <c r="F19" s="34"/>
      <c r="G19" s="33" t="str">
        <f t="shared" ref="G19" si="11">IF(ISBLANK(H19)=TRUE,"",mathcalc(H19))</f>
        <v/>
      </c>
      <c r="H19" s="48"/>
      <c r="I19" s="22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</row>
    <row r="20" spans="1:93" ht="24.95" customHeight="1">
      <c r="A20" s="54">
        <v>17</v>
      </c>
      <c r="B20" s="31"/>
      <c r="C20" s="32"/>
      <c r="D20" s="2"/>
      <c r="E20" s="33">
        <f t="shared" si="10"/>
        <v>0</v>
      </c>
      <c r="F20" s="34"/>
      <c r="G20" s="33" t="str">
        <f t="shared" ref="G20" si="12">IF(ISBLANK(H20)=TRUE,"",mathcalc(H20))</f>
        <v/>
      </c>
      <c r="H20" s="50"/>
      <c r="I20" s="35"/>
    </row>
  </sheetData>
  <sheetProtection formatCells="0" formatColumns="0" formatRows="0" insertColumns="0" insertRows="0" insertHyperlinks="0" deleteColumns="0" deleteRows="0" sort="0" autoFilter="0" pivotTables="0"/>
  <mergeCells count="1">
    <mergeCell ref="B1:I2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scale="98" orientation="landscape" r:id="rId1"/>
  <headerFooter alignWithMargins="0"/>
  <ignoredErrors>
    <ignoredError sqref="E6 E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K31"/>
  <sheetViews>
    <sheetView showZeros="0" tabSelected="1" view="pageBreakPreview" topLeftCell="A10" zoomScaleNormal="100" zoomScaleSheetLayoutView="100" workbookViewId="0">
      <selection activeCell="F33" sqref="F33"/>
    </sheetView>
  </sheetViews>
  <sheetFormatPr defaultRowHeight="24.95" customHeight="1"/>
  <cols>
    <col min="1" max="1" width="1.77734375" style="3" customWidth="1"/>
    <col min="2" max="4" width="2.77734375" style="3" customWidth="1"/>
    <col min="5" max="5" width="18.77734375" style="3" customWidth="1"/>
    <col min="6" max="6" width="25.77734375" style="3" customWidth="1"/>
    <col min="7" max="7" width="9.109375" style="3" customWidth="1"/>
    <col min="8" max="8" width="16.77734375" style="3" customWidth="1"/>
    <col min="9" max="9" width="1.77734375" style="3" customWidth="1"/>
    <col min="10" max="10" width="13.88671875" bestFit="1" customWidth="1"/>
    <col min="11" max="11" width="11.6640625" bestFit="1" customWidth="1"/>
    <col min="12" max="12" width="15.44140625" bestFit="1" customWidth="1"/>
    <col min="13" max="17" width="8.88671875" customWidth="1"/>
  </cols>
  <sheetData>
    <row r="1" spans="1:8" ht="24.95" customHeight="1">
      <c r="A1"/>
      <c r="B1" s="68" t="s">
        <v>14</v>
      </c>
      <c r="C1" s="69"/>
      <c r="D1" s="69"/>
      <c r="E1" s="69"/>
      <c r="F1" s="69"/>
      <c r="G1" s="69"/>
      <c r="H1" s="70"/>
    </row>
    <row r="2" spans="1:8" ht="26.1" customHeight="1">
      <c r="A2"/>
      <c r="B2" s="78"/>
      <c r="C2" s="79"/>
      <c r="D2" s="79"/>
      <c r="E2" s="79"/>
      <c r="F2" s="79"/>
      <c r="G2" s="79"/>
      <c r="H2" s="80"/>
    </row>
    <row r="3" spans="1:8" ht="26.1" customHeight="1" thickBot="1">
      <c r="A3"/>
      <c r="B3" s="71" t="str">
        <f>"공사금액 : 금"&amp;NUMBERSTRING(H31,1)&amp;"원정"&amp;TEXT(H31,("(금0,00원정)"))</f>
        <v>공사금액 : 금영원정(금000원정)</v>
      </c>
      <c r="C3" s="72"/>
      <c r="D3" s="72"/>
      <c r="E3" s="72"/>
      <c r="F3" s="72"/>
      <c r="G3" s="72"/>
      <c r="H3" s="73"/>
    </row>
    <row r="4" spans="1:8" ht="26.1" customHeight="1">
      <c r="A4"/>
      <c r="B4" s="74" t="s">
        <v>13</v>
      </c>
      <c r="C4" s="75"/>
      <c r="D4" s="75"/>
      <c r="E4" s="75"/>
      <c r="F4" s="41" t="s">
        <v>12</v>
      </c>
      <c r="G4" s="42"/>
      <c r="H4" s="43" t="s">
        <v>11</v>
      </c>
    </row>
    <row r="5" spans="1:8" ht="24" customHeight="1">
      <c r="A5"/>
      <c r="B5" s="44" t="s">
        <v>36</v>
      </c>
      <c r="C5" s="76" t="s">
        <v>39</v>
      </c>
      <c r="D5" s="76"/>
      <c r="E5" s="77"/>
      <c r="F5" s="17" t="s">
        <v>10</v>
      </c>
      <c r="G5" s="15"/>
      <c r="H5" s="10"/>
    </row>
    <row r="6" spans="1:8" ht="24" customHeight="1">
      <c r="A6"/>
      <c r="B6" s="44"/>
      <c r="C6" s="38" t="s">
        <v>24</v>
      </c>
      <c r="D6" s="64" t="s">
        <v>56</v>
      </c>
      <c r="E6" s="65"/>
      <c r="F6" s="17" t="s">
        <v>78</v>
      </c>
      <c r="G6" s="15"/>
      <c r="H6" s="58"/>
    </row>
    <row r="7" spans="1:8" ht="24" customHeight="1">
      <c r="A7"/>
      <c r="B7" s="44"/>
      <c r="C7" s="38"/>
      <c r="D7" s="38" t="s">
        <v>25</v>
      </c>
      <c r="E7" s="40" t="s">
        <v>40</v>
      </c>
      <c r="F7" s="19"/>
      <c r="G7" s="15"/>
      <c r="H7" s="59"/>
    </row>
    <row r="8" spans="1:8" ht="24" customHeight="1">
      <c r="A8"/>
      <c r="B8" s="44"/>
      <c r="C8" s="38"/>
      <c r="D8" s="38" t="s">
        <v>75</v>
      </c>
      <c r="E8" s="40" t="s">
        <v>74</v>
      </c>
      <c r="F8" s="19"/>
      <c r="G8" s="15"/>
      <c r="H8" s="18"/>
    </row>
    <row r="9" spans="1:8" ht="24" customHeight="1">
      <c r="A9"/>
      <c r="B9" s="44"/>
      <c r="C9" s="38"/>
      <c r="D9" s="38" t="s">
        <v>76</v>
      </c>
      <c r="E9" s="40" t="s">
        <v>77</v>
      </c>
      <c r="F9" s="19"/>
      <c r="G9" s="15"/>
      <c r="H9" s="18"/>
    </row>
    <row r="10" spans="1:8" ht="24" customHeight="1">
      <c r="A10"/>
      <c r="B10" s="44"/>
      <c r="C10" s="38" t="s">
        <v>28</v>
      </c>
      <c r="D10" s="38"/>
      <c r="E10" s="39" t="s">
        <v>15</v>
      </c>
      <c r="F10" s="19"/>
      <c r="G10" s="15"/>
      <c r="H10" s="10"/>
    </row>
    <row r="11" spans="1:8" ht="24" customHeight="1">
      <c r="A11"/>
      <c r="B11" s="44"/>
      <c r="C11" s="38"/>
      <c r="D11" s="38" t="s">
        <v>25</v>
      </c>
      <c r="E11" s="40" t="s">
        <v>41</v>
      </c>
      <c r="F11" s="19"/>
      <c r="G11" s="15"/>
      <c r="H11" s="18"/>
    </row>
    <row r="12" spans="1:8" ht="24" customHeight="1">
      <c r="A12"/>
      <c r="B12" s="44"/>
      <c r="C12" s="38"/>
      <c r="D12" s="38" t="s">
        <v>27</v>
      </c>
      <c r="E12" s="40" t="s">
        <v>42</v>
      </c>
      <c r="F12" s="12" t="s">
        <v>9</v>
      </c>
      <c r="G12" s="16">
        <v>0.126</v>
      </c>
      <c r="H12" s="18"/>
    </row>
    <row r="13" spans="1:8" ht="24" customHeight="1">
      <c r="A13"/>
      <c r="B13" s="44"/>
      <c r="C13" s="38" t="s">
        <v>29</v>
      </c>
      <c r="D13" s="38"/>
      <c r="E13" s="39" t="s">
        <v>17</v>
      </c>
      <c r="F13" s="20" t="s">
        <v>92</v>
      </c>
      <c r="G13" s="15"/>
      <c r="H13" s="10"/>
    </row>
    <row r="14" spans="1:8" ht="24" customHeight="1">
      <c r="A14"/>
      <c r="B14" s="44"/>
      <c r="C14" s="38"/>
      <c r="D14" s="38" t="s">
        <v>25</v>
      </c>
      <c r="E14" s="40" t="s">
        <v>43</v>
      </c>
      <c r="F14" s="19"/>
      <c r="G14" s="15"/>
      <c r="H14" s="18"/>
    </row>
    <row r="15" spans="1:8" ht="24" customHeight="1">
      <c r="A15"/>
      <c r="B15" s="44"/>
      <c r="C15" s="38"/>
      <c r="D15" s="38" t="s">
        <v>26</v>
      </c>
      <c r="E15" s="40" t="s">
        <v>70</v>
      </c>
      <c r="F15" s="12" t="s">
        <v>71</v>
      </c>
      <c r="G15" s="16">
        <v>1.01E-2</v>
      </c>
      <c r="H15" s="18"/>
    </row>
    <row r="16" spans="1:8" ht="24" customHeight="1">
      <c r="A16"/>
      <c r="B16" s="44"/>
      <c r="C16" s="38"/>
      <c r="D16" s="38" t="s">
        <v>30</v>
      </c>
      <c r="E16" s="40" t="s">
        <v>44</v>
      </c>
      <c r="F16" s="12" t="s">
        <v>84</v>
      </c>
      <c r="G16" s="16">
        <v>3.56E-2</v>
      </c>
      <c r="H16" s="18"/>
    </row>
    <row r="17" spans="1:11" ht="24" customHeight="1">
      <c r="A17"/>
      <c r="B17" s="44"/>
      <c r="C17" s="38"/>
      <c r="D17" s="38" t="s">
        <v>31</v>
      </c>
      <c r="E17" s="40" t="s">
        <v>45</v>
      </c>
      <c r="F17" s="12" t="s">
        <v>8</v>
      </c>
      <c r="G17" s="16"/>
      <c r="H17" s="18"/>
    </row>
    <row r="18" spans="1:11" ht="24" customHeight="1">
      <c r="A18"/>
      <c r="B18" s="44"/>
      <c r="C18" s="38"/>
      <c r="D18" s="38" t="s">
        <v>32</v>
      </c>
      <c r="E18" s="40" t="s">
        <v>46</v>
      </c>
      <c r="F18" s="12" t="s">
        <v>8</v>
      </c>
      <c r="G18" s="16"/>
      <c r="H18" s="18"/>
    </row>
    <row r="19" spans="1:11" ht="24" customHeight="1">
      <c r="A19"/>
      <c r="B19" s="44"/>
      <c r="C19" s="38"/>
      <c r="D19" s="38" t="s">
        <v>33</v>
      </c>
      <c r="E19" s="40" t="s">
        <v>47</v>
      </c>
      <c r="F19" s="12" t="s">
        <v>79</v>
      </c>
      <c r="G19" s="16"/>
      <c r="H19" s="18"/>
      <c r="K19" s="45"/>
    </row>
    <row r="20" spans="1:11" ht="24" customHeight="1">
      <c r="A20"/>
      <c r="B20" s="44"/>
      <c r="C20" s="38"/>
      <c r="D20" s="38" t="s">
        <v>34</v>
      </c>
      <c r="E20" s="40" t="s">
        <v>57</v>
      </c>
      <c r="F20" s="12" t="s">
        <v>88</v>
      </c>
      <c r="G20" s="16">
        <v>1.8499999999999999E-2</v>
      </c>
      <c r="H20" s="18"/>
      <c r="J20" s="45"/>
      <c r="K20" s="45"/>
    </row>
    <row r="21" spans="1:11" ht="24" customHeight="1">
      <c r="A21"/>
      <c r="B21" s="44"/>
      <c r="C21" s="38"/>
      <c r="D21" s="38" t="s">
        <v>35</v>
      </c>
      <c r="E21" s="40" t="s">
        <v>72</v>
      </c>
      <c r="F21" s="12" t="s">
        <v>8</v>
      </c>
      <c r="G21" s="16">
        <v>2.3E-2</v>
      </c>
      <c r="H21" s="18"/>
    </row>
    <row r="22" spans="1:11" ht="24" customHeight="1">
      <c r="A22"/>
      <c r="B22" s="44"/>
      <c r="C22" s="38"/>
      <c r="D22" s="38" t="s">
        <v>73</v>
      </c>
      <c r="E22" s="40" t="s">
        <v>48</v>
      </c>
      <c r="F22" s="12" t="s">
        <v>7</v>
      </c>
      <c r="G22" s="16">
        <v>5.1999999999999998E-2</v>
      </c>
      <c r="H22" s="18"/>
    </row>
    <row r="23" spans="1:11" ht="24" customHeight="1">
      <c r="A23"/>
      <c r="B23" s="44" t="s">
        <v>37</v>
      </c>
      <c r="C23" s="64" t="s">
        <v>49</v>
      </c>
      <c r="D23" s="64"/>
      <c r="E23" s="65"/>
      <c r="F23" s="17" t="s">
        <v>6</v>
      </c>
      <c r="G23" s="16">
        <v>0.06</v>
      </c>
      <c r="H23" s="10"/>
    </row>
    <row r="24" spans="1:11" ht="24" customHeight="1">
      <c r="A24"/>
      <c r="B24" s="44" t="s">
        <v>38</v>
      </c>
      <c r="C24" s="64" t="s">
        <v>50</v>
      </c>
      <c r="D24" s="64"/>
      <c r="E24" s="65"/>
      <c r="F24" s="12" t="s">
        <v>5</v>
      </c>
      <c r="G24" s="16">
        <v>0.15</v>
      </c>
      <c r="H24" s="10"/>
      <c r="J24" s="56"/>
      <c r="K24" s="46"/>
    </row>
    <row r="25" spans="1:11" ht="24" customHeight="1">
      <c r="A25"/>
      <c r="B25" s="44" t="s">
        <v>93</v>
      </c>
      <c r="C25" s="64" t="s">
        <v>62</v>
      </c>
      <c r="D25" s="64"/>
      <c r="E25" s="65"/>
      <c r="F25" s="12"/>
      <c r="G25" s="16"/>
      <c r="H25" s="58"/>
      <c r="J25" s="56"/>
    </row>
    <row r="26" spans="1:11" ht="24" customHeight="1">
      <c r="A26"/>
      <c r="B26" s="44" t="s">
        <v>94</v>
      </c>
      <c r="C26" s="64" t="s">
        <v>51</v>
      </c>
      <c r="D26" s="64"/>
      <c r="E26" s="65"/>
      <c r="F26" s="12" t="s">
        <v>100</v>
      </c>
      <c r="G26" s="15"/>
      <c r="H26" s="10"/>
    </row>
    <row r="27" spans="1:11" ht="24" customHeight="1">
      <c r="A27"/>
      <c r="B27" s="44" t="s">
        <v>95</v>
      </c>
      <c r="C27" s="64" t="s">
        <v>52</v>
      </c>
      <c r="D27" s="64"/>
      <c r="E27" s="65"/>
      <c r="F27" s="12" t="s">
        <v>101</v>
      </c>
      <c r="G27" s="14">
        <v>0.1</v>
      </c>
      <c r="H27" s="13"/>
    </row>
    <row r="28" spans="1:11" ht="24" customHeight="1">
      <c r="A28"/>
      <c r="B28" s="44" t="s">
        <v>96</v>
      </c>
      <c r="C28" s="64" t="s">
        <v>53</v>
      </c>
      <c r="D28" s="64"/>
      <c r="E28" s="65"/>
      <c r="F28" s="12" t="s">
        <v>102</v>
      </c>
      <c r="G28" s="11"/>
      <c r="H28" s="10"/>
      <c r="J28" s="45"/>
    </row>
    <row r="29" spans="1:11" ht="24" customHeight="1">
      <c r="A29"/>
      <c r="B29" s="44" t="s">
        <v>97</v>
      </c>
      <c r="C29" s="64" t="s">
        <v>54</v>
      </c>
      <c r="D29" s="64"/>
      <c r="E29" s="65"/>
      <c r="F29" s="9">
        <v>1</v>
      </c>
      <c r="G29" s="8" t="s">
        <v>4</v>
      </c>
      <c r="H29" s="7"/>
      <c r="J29" s="46"/>
    </row>
    <row r="30" spans="1:11" ht="24" customHeight="1">
      <c r="A30"/>
      <c r="B30" s="44" t="s">
        <v>98</v>
      </c>
      <c r="C30" s="64" t="s">
        <v>83</v>
      </c>
      <c r="D30" s="64"/>
      <c r="E30" s="65"/>
      <c r="F30" s="9"/>
      <c r="G30" s="60">
        <v>5.4000000000000003E-3</v>
      </c>
      <c r="H30" s="7"/>
      <c r="J30" s="46"/>
    </row>
    <row r="31" spans="1:11" ht="24" customHeight="1" thickBot="1">
      <c r="A31"/>
      <c r="B31" s="44" t="s">
        <v>99</v>
      </c>
      <c r="C31" s="66" t="s">
        <v>55</v>
      </c>
      <c r="D31" s="66"/>
      <c r="E31" s="67"/>
      <c r="F31" s="6"/>
      <c r="G31" s="5"/>
      <c r="H31" s="4"/>
    </row>
  </sheetData>
  <mergeCells count="15">
    <mergeCell ref="B1:H1"/>
    <mergeCell ref="B3:H3"/>
    <mergeCell ref="B4:E4"/>
    <mergeCell ref="C5:E5"/>
    <mergeCell ref="C27:E27"/>
    <mergeCell ref="C25:E25"/>
    <mergeCell ref="D6:E6"/>
    <mergeCell ref="C23:E23"/>
    <mergeCell ref="C24:E24"/>
    <mergeCell ref="B2:H2"/>
    <mergeCell ref="C28:E28"/>
    <mergeCell ref="C29:E29"/>
    <mergeCell ref="C31:E31"/>
    <mergeCell ref="C26:E26"/>
    <mergeCell ref="C30:E30"/>
  </mergeCells>
  <phoneticPr fontId="2" type="noConversion"/>
  <printOptions horizontalCentered="1" verticalCentered="1"/>
  <pageMargins left="0.39370078740157483" right="0.39370078740157483" top="0.78740157480314965" bottom="0.39370078740157483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산출</vt:lpstr>
      <vt:lpstr>원가계산서</vt:lpstr>
      <vt:lpstr>산출!Print_Area</vt:lpstr>
      <vt:lpstr>원가계산서!Print_Area</vt:lpstr>
      <vt:lpstr>산출!Print_Titles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MAIN-A</dc:creator>
  <cp:lastModifiedBy>user</cp:lastModifiedBy>
  <cp:lastPrinted>2024-03-27T06:54:47Z</cp:lastPrinted>
  <dcterms:created xsi:type="dcterms:W3CDTF">2005-10-12T08:32:53Z</dcterms:created>
  <dcterms:modified xsi:type="dcterms:W3CDTF">2024-04-04T09:58:03Z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0LTA0LTA5VDA2OjQ0OjEzWiIsInBJRCI6MSwidHJhY2VJZCI6IjgxMEI0M0Y2NzMzMjRBM0VCNDk4ODBDODQ4NEEzMEMzIiwidXNlckNvZGUiOiIyMDEzMDAxMyJ9LCJub2RlMiIgOiB7ImRzZCI6IjAxMDAwMDAwMDAwMDMwMjIiLCJsb2dUaW1lIjoiMjAyNC0wNC0wOVQwNjo0NDoxM1oiLCJwSUQiOjEsInRyYWNlSWQiOiI4MTBCNDNGNjczMzI0QTNFQjQ5ODgwQzg0ODRBMzBDMyIsInVzZXJDb2RlIjoiMjAxMzAwMTMifSwibm9kZTMiIDogeyJkc2QiOiIwMTAwMDAwMDAwMDAzMDIyIiwibG9nVGltZSI6IjIwMjQtMDQtMDlUMDY6NDQ6MTNaIiwicElEIjoxLCJ0cmFjZUlkIjoiODEwQjQzRjY3MzMyNEEzRUI0OTg4MEM4NDg0QTMwQzMiLCJ1c2VyQ29kZSI6IjIwMTMwMDEzIn0sIm5vZGU0IiA6IHsiZHNkIjoiMDEwMDAwMDAwMDAwMzAyMiIsImxvZ1RpbWUiOiIyMDI0LTA0LTA5VDA2OjQ0OjEzWiIsInBJRCI6MSwidHJhY2VJZCI6IjgxMEI0M0Y2NzMzMjRBM0VCNDk4ODBDODQ4NEEzMEMzIiwidXNlckNvZGUiOiIyMDEzMDAxMyJ9LCJub2RlNSIgOiB7ICJ1c2VyQ29kZSIgOiAiMjAxMzAwMTMiLCAidHJhY2VJZCIgOiAiMDA4NzdBQjA5QTFDNzE5RDI4RDAwM0UxMTRFNjU0RDYiLCAiZHNkIiA6ICIwMDAwMDAwMDAwMDAwMDAwIiwgInBJRCIgOiAiMjA0OCIsICJsb2dUaW1lIiA6ICIyMDI0LTA0LTExVDA3OjI5OjIxWiIgfX0=</vt:lpwstr>
  </property>
</Properties>
</file>